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310" yWindow="15" windowWidth="19440" windowHeight="12135" tabRatio="674" activeTab="1"/>
  </bookViews>
  <sheets>
    <sheet name="перечень мероприятий" sheetId="1" r:id="rId1"/>
    <sheet name="перечень результатов" sheetId="2" r:id="rId2"/>
    <sheet name="адресный перечень" sheetId="3" r:id="rId3"/>
    <sheet name="Лист1" sheetId="4" r:id="rId4"/>
  </sheets>
  <externalReferences>
    <externalReference r:id="rId5"/>
  </externalReferences>
  <definedNames>
    <definedName name="_xlnm.Print_Area" localSheetId="2">'адресный перечень'!$A$1:$L$31</definedName>
    <definedName name="_xlnm.Print_Area" localSheetId="0">'перечень мероприятий'!$A$1:$L$60</definedName>
  </definedNames>
  <calcPr calcId="124519"/>
</workbook>
</file>

<file path=xl/calcChain.xml><?xml version="1.0" encoding="utf-8"?>
<calcChain xmlns="http://schemas.openxmlformats.org/spreadsheetml/2006/main">
  <c r="C34" i="2"/>
  <c r="E30" i="1"/>
  <c r="H55" l="1"/>
  <c r="J22" i="3"/>
  <c r="C54" i="2"/>
  <c r="H19" i="1"/>
  <c r="H30"/>
  <c r="E45"/>
  <c r="H41"/>
  <c r="H33"/>
  <c r="H28"/>
  <c r="H24"/>
  <c r="B28" i="2"/>
  <c r="C28"/>
  <c r="G30" i="1"/>
  <c r="J30"/>
  <c r="I30"/>
  <c r="J17"/>
  <c r="I17"/>
  <c r="G17"/>
  <c r="G18" s="1"/>
  <c r="E29"/>
  <c r="C33" i="2" s="1"/>
  <c r="H17" i="1" l="1"/>
  <c r="E19"/>
  <c r="C20" i="2" s="1"/>
  <c r="G55" i="1"/>
  <c r="G52" s="1"/>
  <c r="E43"/>
  <c r="C52" i="2" s="1"/>
  <c r="F30" i="1"/>
  <c r="F55" s="1"/>
  <c r="F52" s="1"/>
  <c r="F17"/>
  <c r="D19" i="2" l="1"/>
  <c r="F53" i="1"/>
  <c r="J18"/>
  <c r="I18"/>
  <c r="E42"/>
  <c r="C51" i="2" s="1"/>
  <c r="G25" i="3"/>
  <c r="G26" s="1"/>
  <c r="G22"/>
  <c r="L23"/>
  <c r="K23"/>
  <c r="J23"/>
  <c r="H23"/>
  <c r="L26"/>
  <c r="K26"/>
  <c r="J26"/>
  <c r="H26"/>
  <c r="E41" i="1"/>
  <c r="C50" i="2" s="1"/>
  <c r="E28" i="1"/>
  <c r="C32" i="2" s="1"/>
  <c r="E40" i="1"/>
  <c r="E39"/>
  <c r="E38"/>
  <c r="E37"/>
  <c r="E36"/>
  <c r="E35"/>
  <c r="E34"/>
  <c r="C39" i="2" s="1"/>
  <c r="E33" i="1"/>
  <c r="E32"/>
  <c r="E27"/>
  <c r="E25"/>
  <c r="E24"/>
  <c r="C26" i="2" s="1"/>
  <c r="E22" i="1"/>
  <c r="E20"/>
  <c r="C23" i="2" s="1"/>
  <c r="E17" i="1" l="1"/>
  <c r="H52"/>
  <c r="E31"/>
  <c r="J31"/>
  <c r="J55"/>
  <c r="J52" s="1"/>
  <c r="I31"/>
  <c r="I55"/>
  <c r="I52" s="1"/>
  <c r="L27" i="3"/>
  <c r="G23"/>
  <c r="G27" s="1"/>
  <c r="J27"/>
  <c r="K27"/>
  <c r="I27"/>
  <c r="H27"/>
  <c r="F18" i="1"/>
  <c r="H31"/>
  <c r="D61" i="2"/>
  <c r="D55"/>
  <c r="C55"/>
  <c r="G31" i="1"/>
  <c r="F31"/>
  <c r="C47" i="2"/>
  <c r="C37"/>
  <c r="C42"/>
  <c r="C35"/>
  <c r="C43"/>
  <c r="C45"/>
  <c r="C31"/>
  <c r="B49"/>
  <c r="B31"/>
  <c r="B24"/>
  <c r="E55" i="1" l="1"/>
  <c r="E52" s="1"/>
  <c r="J54"/>
  <c r="J53"/>
  <c r="I53"/>
  <c r="I54"/>
  <c r="C19" i="2"/>
  <c r="E18" i="1"/>
  <c r="H18"/>
  <c r="C49" i="2"/>
  <c r="C62" l="1"/>
  <c r="F54" i="1"/>
  <c r="G54"/>
  <c r="G53"/>
  <c r="H54"/>
  <c r="H53"/>
  <c r="E54" l="1"/>
  <c r="E53"/>
  <c r="C61" i="2"/>
</calcChain>
</file>

<file path=xl/sharedStrings.xml><?xml version="1.0" encoding="utf-8"?>
<sst xmlns="http://schemas.openxmlformats.org/spreadsheetml/2006/main" count="419" uniqueCount="222">
  <si>
    <t xml:space="preserve">«Безопасный город Сертолово»  </t>
  </si>
  <si>
    <t>№  п/п</t>
  </si>
  <si>
    <t>Источники финансирования</t>
  </si>
  <si>
    <t>1.1</t>
  </si>
  <si>
    <t>бюджет МО Сертолово</t>
  </si>
  <si>
    <t>1.2</t>
  </si>
  <si>
    <t>Информирование населения по вопросам профилактики проявления экстремизма и терроризма</t>
  </si>
  <si>
    <t>1.3</t>
  </si>
  <si>
    <t>Проведение учений на социально значимых и потенциально опасных объектах</t>
  </si>
  <si>
    <t>1.4</t>
  </si>
  <si>
    <t>Организация деятельности добровольной народной дружины по охране общественного порядка</t>
  </si>
  <si>
    <t>1.5</t>
  </si>
  <si>
    <t>Обеспечение безопасных условий пребывания граждан в здании администрации МО Сертолово</t>
  </si>
  <si>
    <t>1.6</t>
  </si>
  <si>
    <t>1.7</t>
  </si>
  <si>
    <t>Правовое информирование по вопросам профилактики правонарушений</t>
  </si>
  <si>
    <t>без финансирования</t>
  </si>
  <si>
    <t>Обучение по вопросам ГО населения и сотрудников администрации МО Сертолово</t>
  </si>
  <si>
    <t>Повышение уровня знаний граждан в сфере гражданской обороны</t>
  </si>
  <si>
    <t>Итого по разделу 1:</t>
  </si>
  <si>
    <t>2.1</t>
  </si>
  <si>
    <t>Обеспечение первичных мер пожарной безопасности в границах МО Сертолово</t>
  </si>
  <si>
    <t>Повышение уровня подготовки населения к действиям при возникновении пожаров</t>
  </si>
  <si>
    <t>2.2</t>
  </si>
  <si>
    <t>Информирование населения о мерах безопасности жизнедеятельности и стратегии поведения в опасных для человека ситуациях</t>
  </si>
  <si>
    <t>Повышение уровня знаний населения по вопросам ГО и ЧС, правил пожарной безопасности, безопасности людей на водных объектах и прочее</t>
  </si>
  <si>
    <t>2.3</t>
  </si>
  <si>
    <t>Обеспечение пожарной безопасности в здании администрации</t>
  </si>
  <si>
    <t>2.4</t>
  </si>
  <si>
    <t>2.5</t>
  </si>
  <si>
    <t xml:space="preserve">Проведение лабораторных исследований воды родников, водоемов, активно используемых населением, на санитарно-химические и микробиологические показатели, в том числе по адресам: 
-родник в районе дома 8 по улице Ветеранов;
 -родник в районе дома 15 по улице Ветеранов;
 -водоем в районе домов 11 корп.1, 12,15 по ул. Ветеранов;              </t>
  </si>
  <si>
    <t>2.6</t>
  </si>
  <si>
    <t>Обучение способам защиты при возникновения ЧС работающего и неработающего населения</t>
  </si>
  <si>
    <t>Повышение уровня знаний работающего и не работающего населения по вопросам ЧС</t>
  </si>
  <si>
    <t>2.7</t>
  </si>
  <si>
    <t>Обучение способам защиты при возникновении ЧС сотрудников администрации МО Сертолово и сотрудников подведомственных организаций</t>
  </si>
  <si>
    <t>Повышение уровня знаний сотрудников администрации МО Сертолово и сотрудников подведомственных организаций по вопросам ЧС</t>
  </si>
  <si>
    <t>2.8</t>
  </si>
  <si>
    <t>Повышение квалификации членов КЧС</t>
  </si>
  <si>
    <t>Повышение уровня знаний членов КЧС с целью принятия оперативных решений по вопросам ГО и ЧС</t>
  </si>
  <si>
    <t>2.9</t>
  </si>
  <si>
    <t>Проведение комплексных, командно штабных и тактико-специальных учений по отработке ЧС</t>
  </si>
  <si>
    <t>2.10</t>
  </si>
  <si>
    <t xml:space="preserve">Поставка и техническое обслуживание переносных средств пожаротушения (огнетушителей ОП 4) </t>
  </si>
  <si>
    <t>3.1</t>
  </si>
  <si>
    <t>Объем финансирования по годам    (тыс. руб.)</t>
  </si>
  <si>
    <t xml:space="preserve">                     </t>
  </si>
  <si>
    <t xml:space="preserve">ПЕРЕЧЕНЬ ПЛАНИРУЕМЫХ РЕЗУЛЬТАТОВ РЕАЛИЗАЦИИ МУНИЦИПАЛЬНОЙ  ПРОГРАММЫ </t>
  </si>
  <si>
    <t>N   п/п</t>
  </si>
  <si>
    <t>Планируемое значение показателя по годам реализации</t>
  </si>
  <si>
    <t>другие источники</t>
  </si>
  <si>
    <t>кол-во систем видеонаблюдения</t>
  </si>
  <si>
    <t>ед</t>
  </si>
  <si>
    <t>1</t>
  </si>
  <si>
    <t>кол-во камер видеонаблюдения</t>
  </si>
  <si>
    <t>шт</t>
  </si>
  <si>
    <t>кол-во систем звукового оповещения</t>
  </si>
  <si>
    <t>кол-во публикаций</t>
  </si>
  <si>
    <t>кол-во учений</t>
  </si>
  <si>
    <t>кол-во участников</t>
  </si>
  <si>
    <t>чел</t>
  </si>
  <si>
    <t>кол-во рейдов</t>
  </si>
  <si>
    <t>кол-во дружинников</t>
  </si>
  <si>
    <t>ед.</t>
  </si>
  <si>
    <t>кол-во обученных сотрудников администрации</t>
  </si>
  <si>
    <t>Обеспечние первичных мер пожарной безопасности в границах МО Сертолово</t>
  </si>
  <si>
    <t>кол-во иформационных табличек</t>
  </si>
  <si>
    <t>кол-во пожарных кранов</t>
  </si>
  <si>
    <t>Проведение лабораторных исследований воды родников, водоемов активно используемых населением, на санитарно-химические и микробиологические показатели воды в том числе по адресам: 
-родник в районе дома 8 по улице Ветеранов;
 -родник в районе дома 15 по улице Ветеранов;
 -водоем в районе домов 11 корп.1, 12,15 по ул. Ветеранов</t>
  </si>
  <si>
    <t>кол-во лабораторных исследований</t>
  </si>
  <si>
    <t>Обучение способам защиты при возникновении ЧС работающего и неработающего населения</t>
  </si>
  <si>
    <t>кол-во обученного работающего населения</t>
  </si>
  <si>
    <t>кол-во обученного неработающего населения</t>
  </si>
  <si>
    <t>кол-во обученных сотрудников подведомственных организаций</t>
  </si>
  <si>
    <t>чел.</t>
  </si>
  <si>
    <t>Размещение информационных материалов  по безопасности дорожного движения в официальных средствах массовой информации администрации МО Сертолово</t>
  </si>
  <si>
    <t>кол-во систем</t>
  </si>
  <si>
    <t xml:space="preserve">Обеспечение безопасности населения на территории МО Сертолово </t>
  </si>
  <si>
    <t>Повышение знаний в сфере безопасности дорожного движения</t>
  </si>
  <si>
    <t>кол-во устройств</t>
  </si>
  <si>
    <t>кол-во материалов, размещенных</t>
  </si>
  <si>
    <t xml:space="preserve"> без финансирования   </t>
  </si>
  <si>
    <t>АДРЕСНЫЙ ПЕРЕЧЕНЬ ОБЪЕКТОВ</t>
  </si>
  <si>
    <t xml:space="preserve">КАПИТАЛЬНЫХ ВЛОЖЕНИЙ МУНИЦИПАЛЬНОЙ ПРОГРАММЫ </t>
  </si>
  <si>
    <t>Наименование и местонахождение стройки (объекта),   проектная мощность</t>
  </si>
  <si>
    <t>Сроки   строительства (годы)</t>
  </si>
  <si>
    <t xml:space="preserve">Реквизиты утверждения проектно-сметной  документации   (ПСД) </t>
  </si>
  <si>
    <t>Форма собственности</t>
  </si>
  <si>
    <t>Сметная стоимость</t>
  </si>
  <si>
    <t>Объем финансирования</t>
  </si>
  <si>
    <t>в ценах, утвержденных в ПСД, тыс. руб.</t>
  </si>
  <si>
    <t>в ценах  года начала реализации  программы, тыс.руб.</t>
  </si>
  <si>
    <t>Всего,    тыс. руб</t>
  </si>
  <si>
    <t>в том числе по годам</t>
  </si>
  <si>
    <t>муниципальная</t>
  </si>
  <si>
    <t>Итого по Программе:</t>
  </si>
  <si>
    <t>шт.</t>
  </si>
  <si>
    <t>Установка камер видеонаблюдения на территоррии МО Сертолово</t>
  </si>
  <si>
    <t xml:space="preserve">Повышение квалификации членов КЧС  </t>
  </si>
  <si>
    <t>отдел АОиИ администрации МО Сертолово</t>
  </si>
  <si>
    <t>ПЛАН</t>
  </si>
  <si>
    <t xml:space="preserve">РЕАЛИЗАЦИИ МУНИЦИПАЛЬНОЙ ПРОГРАММЫ  </t>
  </si>
  <si>
    <t>Ответственный за реализацию структурного элемента</t>
  </si>
  <si>
    <t>Ожидаемый результат реализации структурного элемента программы</t>
  </si>
  <si>
    <t xml:space="preserve">Срок исполнения </t>
  </si>
  <si>
    <t>Наименование структурного элемента программы</t>
  </si>
  <si>
    <t>Процессная часть</t>
  </si>
  <si>
    <t>Планируемый объем финансирования(тыс. руб.)</t>
  </si>
  <si>
    <t>Наименование показателя</t>
  </si>
  <si>
    <t>Содержание системы видеонаблюдения, системы звукового оповещения на территории города</t>
  </si>
  <si>
    <t>Всего, в т. ч.</t>
  </si>
  <si>
    <t>2</t>
  </si>
  <si>
    <t>3</t>
  </si>
  <si>
    <t>3.2</t>
  </si>
  <si>
    <t>Размещение информационных материалов  по безопасности дорожного движения на официальном сайте администрации МО Сертолово</t>
  </si>
  <si>
    <t>Итого по процессной части, в т. ч.:</t>
  </si>
  <si>
    <t>Бюджет МО Сертолово</t>
  </si>
  <si>
    <t>Всего по Программе, в т.ч.:</t>
  </si>
  <si>
    <t>Единица измерения</t>
  </si>
  <si>
    <t>кол-во обученных членов КЧС</t>
  </si>
  <si>
    <t xml:space="preserve">2. </t>
  </si>
  <si>
    <t xml:space="preserve">3. </t>
  </si>
  <si>
    <t xml:space="preserve"> отдел АОиИ администрации  МО Сертолово</t>
  </si>
  <si>
    <t xml:space="preserve"> отдел АОиИ администрации МО Сертолово</t>
  </si>
  <si>
    <t>отдел АОиИ  администрации МО Сертолово</t>
  </si>
  <si>
    <t>2023г.</t>
  </si>
  <si>
    <t>2024г.</t>
  </si>
  <si>
    <t>2025г.</t>
  </si>
  <si>
    <t>2026г.</t>
  </si>
  <si>
    <t>2027г.</t>
  </si>
  <si>
    <t>2023-2027</t>
  </si>
  <si>
    <t>Установка системы звукового оповещения на территории МО Сертолово</t>
  </si>
  <si>
    <t>Проведение испытаний пожарных кранов и пожарной лестницы в здании администрации МО Сертолово</t>
  </si>
  <si>
    <t>кол-во пожарных лестниц</t>
  </si>
  <si>
    <t>на 2023-2027 годы</t>
  </si>
  <si>
    <t>«Безопасный город Сертолово» на 2023-2027 годы</t>
  </si>
  <si>
    <t>"Безопасный город Сертолово" на 2023-2027 годы</t>
  </si>
  <si>
    <t xml:space="preserve">Исправное состояние системы звукового оповещения обеспечит своевременное оповещение населения при ЧС для служб </t>
  </si>
  <si>
    <t xml:space="preserve">Соблюдение требований пожарной безопасности </t>
  </si>
  <si>
    <t>Обслуживание системы контроля доступа и пожарной сигнализации в здании администрации МО Сертолово</t>
  </si>
  <si>
    <t xml:space="preserve">Содержание системы видеонаблюдения, системы звукового оповещения на территории города             </t>
  </si>
  <si>
    <t>Итого по разделу 2:</t>
  </si>
  <si>
    <t>кол-во точек</t>
  </si>
  <si>
    <t xml:space="preserve">    </t>
  </si>
  <si>
    <t xml:space="preserve">                                                                                                                                                                                                                                                                  </t>
  </si>
  <si>
    <t xml:space="preserve">                                               </t>
  </si>
  <si>
    <t xml:space="preserve">                                             </t>
  </si>
  <si>
    <t xml:space="preserve">              </t>
  </si>
  <si>
    <t xml:space="preserve">                </t>
  </si>
  <si>
    <t xml:space="preserve">             </t>
  </si>
  <si>
    <t>комитет  ЖКХ администрации МО Сертолово</t>
  </si>
  <si>
    <t>комитет ЖКХ администрации МО Сертолово</t>
  </si>
  <si>
    <t>61</t>
  </si>
  <si>
    <t>2.10 Установка системы звукового оповещения на территории МО Сертолово: ул. Парковый проезд 2/1,  ул. Ларина 10, ул. Молодцова 2/2, ул. Центральная 7/1, ул. Центральная 10/2, ул. Восточно-Выборгское шоссе 26, Черная Речка 20, Западная Лица ул. Споритивная 1 ,Модуль ул. Тенистая/Озерная</t>
  </si>
  <si>
    <t>к постановлению администрации</t>
  </si>
  <si>
    <t>МО Сертолово</t>
  </si>
  <si>
    <t>ПРИЛОЖЕНИЕ № 1</t>
  </si>
  <si>
    <t xml:space="preserve"> без финансирования </t>
  </si>
  <si>
    <t>Комплекс процессных мероприятий "Выполнение мероприятий по предупреждению, выявлению, пресечению террористической и экстремистской деятельности и минимизация ее последствий, профилактика правонарушений в МО Сертолово"</t>
  </si>
  <si>
    <t>Комплекс процессных мероприятий "Выполнение мероприятий по формированию законопослушного поведения участников дорожного движения"</t>
  </si>
  <si>
    <t>1.Комплекс процессных мероприятий "Выполнение мероприятий по предупреждению, выявлению, пресечению террористической и экстремистской деятельности и минимизация ее последствий, профилактика правонарушений в МО Сертолово"</t>
  </si>
  <si>
    <t>2. Комплекс процессных мероприятий " Выполнение мероприятий по предупреждению  и ликвидации чрезвычайных ситуаций природного и техногенного характера, пожаров и происшествий на водных объектах"</t>
  </si>
  <si>
    <t>2.11</t>
  </si>
  <si>
    <t>4</t>
  </si>
  <si>
    <t>5</t>
  </si>
  <si>
    <t>4.1</t>
  </si>
  <si>
    <t>4.2</t>
  </si>
  <si>
    <t>1.8</t>
  </si>
  <si>
    <t>Обеспечение дополнительных мер безопасности при проведении массовых мероприятий</t>
  </si>
  <si>
    <t>Обеспечение безопасных условий пребывания граждан при проведении массовых мероприятий</t>
  </si>
  <si>
    <t>2.12</t>
  </si>
  <si>
    <t>Предупреждение и ликвидация последствий ЧС на территории МО Сертолово</t>
  </si>
  <si>
    <t>Комплекс процессных мероприятий "Выполнение мероприятий в сфере межнациональных и межконфессиональных отношений"</t>
  </si>
  <si>
    <t>кол-во договоров</t>
  </si>
  <si>
    <t>0,0</t>
  </si>
  <si>
    <t xml:space="preserve">0,0  </t>
  </si>
  <si>
    <t>Обеспечение деятельности АСФ на территории МО Сертолово</t>
  </si>
  <si>
    <t>Итого по процессной части:</t>
  </si>
  <si>
    <t>Всего по программе:</t>
  </si>
  <si>
    <t>Публикация информации по вопросам межнациональных и межконфессиональных отношений в газете "Петербургский рубеж"</t>
  </si>
  <si>
    <t>2023,       2026-2027</t>
  </si>
  <si>
    <t>Размещение информации по вопросам межнациональных и межконфессиональных отношений на официальном сайте администрации МО Сертолово</t>
  </si>
  <si>
    <t>Установка камер видеонаблюдения на территории МО Сертолово</t>
  </si>
  <si>
    <t>2.13</t>
  </si>
  <si>
    <t>Для предупреждения и ликвидации ЧС на территории МО Сертолово на заброшенных (потенциально опасных) объектах</t>
  </si>
  <si>
    <t xml:space="preserve">кол-во рейдов </t>
  </si>
  <si>
    <t>0</t>
  </si>
  <si>
    <t xml:space="preserve">на 2023-2027 годы       </t>
  </si>
  <si>
    <t>отдел МСУ администрации МО Сертолово</t>
  </si>
  <si>
    <t>МАУ "Сертоловский КСЦ Спектр"</t>
  </si>
  <si>
    <t xml:space="preserve">Мониторинг и реализация мер по ликвидации, сносу и консервации заброшенных (потенциально опасных) объектов
</t>
  </si>
  <si>
    <t>Мониторинг и реализация мер по ликвидации, сносу и консервации заброшенных (потенциально опасных) объектов</t>
  </si>
  <si>
    <t>67</t>
  </si>
  <si>
    <t>Совершенствование знаний, умений и навыков должностных лиц,  и оперативно-диспетчерских служб по вопросам защиты от ЧС</t>
  </si>
  <si>
    <t xml:space="preserve"> </t>
  </si>
  <si>
    <t xml:space="preserve">                             на 2023-2027 годы</t>
  </si>
  <si>
    <t xml:space="preserve">                             </t>
  </si>
  <si>
    <t>к Программе "Безопасный город Сертолово"</t>
  </si>
  <si>
    <t>2.14</t>
  </si>
  <si>
    <t>Комплекс процессных мероприятий "Планирование и осуществление деятельности по гражданской обороне, предупреждению и ликвидации последствий чрезвычайных ситуаций, пожаров и происшествий на водных объектах"</t>
  </si>
  <si>
    <t>кол-во разработанных док-ов</t>
  </si>
  <si>
    <t>Всего,               в т. ч.</t>
  </si>
  <si>
    <t>Всего (тыс. руб.)</t>
  </si>
  <si>
    <t>Повышение уровня знаний граждан в сфере иммиграционного, уголовного                и административного законодательств</t>
  </si>
  <si>
    <t>Установка камер видеонаблюдения позволит оперативно реагировать правоохранительным органам               на происшествия на улицах, проездах и в социально значимых местах, обеспечит безопасность людей и сохранит городское имущество.</t>
  </si>
  <si>
    <t xml:space="preserve">Профилактика и снижение риска конфликтов в сфере межнациональных                                            и межконфессиональных отношений </t>
  </si>
  <si>
    <t xml:space="preserve">Профилактика и снижение риска конфликтов в сфере межнациональных                                       и межконфессиональных отношений </t>
  </si>
  <si>
    <t>от ______________ № ______</t>
  </si>
  <si>
    <t>от ___________ № ______</t>
  </si>
  <si>
    <t>Для организации защиты населения и его первоочередного жизнеобеспечения, обеспечения стабильности работы объектов экономики и поддержания готовности систем управления, оповещения и связи</t>
  </si>
  <si>
    <t>1.7 Установка камер видеонаблюдения на территоррии МО Сертолово в количестве 25 шт. : ул. Молодежная 5, 6 (2 шт.), ул.Молодцова 16 (2 шт.), ул. Черная Речка в районе домов 4,5,7,20 (4 шт.), ул. Черная Речка в районе д. 14, 17 (1 шт.), Сертоловский водоем (3шт.), ул. Ветеранов в районе д. 5, 7 (2шт.),ул. Ларина д. 1 (2шт.),  ул. Молодцова в районе д. 3,4 (1 шт.), ул. Ветеранов д. 3а (1 шт.), ул. Заречная д. 2,4, 6 (2шт.), ул. Заречная 10 (1шт.), ул. Молодцова 15/2 (1шт.), ул. Центральная 10к2 (1 шт.), ул. Дмитрия Кожемякина д. 11к1 (1 шт.), ул. Ветеранов 4,8 (1 шт.), ул. Молодцова 7к1, 6 (1 шт.), ул. Школьная 1 (1 шт.), ул. Заречная 5к2, 15к2 (1 шт.), Ул. Ларина д.15к1, Ул. Заречная д.8Б , Ул. Заречная д.17, Мкр. Черная речка д.23, ул. Ветеранов, д.3 (1 шт.), ул. Центральная, д.10, к.2, ул. Заречная, д.7, к.2, д.5, к.2, д.15, к.2, д.8Б, ул. Ларина, д.1, ул. Пограничная, д.1, ул. Молодцова, д.7, к.1, мкр. Сертолово-2, ул. Березовая, д.9, мкрн. Черная Речка, ул. Любимая, д.3</t>
  </si>
  <si>
    <t>Разработка и корректировка документов планирования гражданской обороны и защиты населения</t>
  </si>
  <si>
    <t xml:space="preserve">Исправное состояние системы видеонаблюдения обеспечит оперативность реагирования правоохранительных органов                     на происшествия на улицах, проездах и в социально значимых местах, обеспечит безопасность людей и сохранит городское имущество; исправное состояние системы звукового оповещения обеспечит своевременное оповещение населения при ЧС                для служб </t>
  </si>
  <si>
    <t>Повышение уровня знаний граждан в сфере противодействия терроризму и экстремизму, путем размещения информации                          на официальном сайте администрации и в газете</t>
  </si>
  <si>
    <t>Повышение уровня знаний безопасного поведения работников организаций                          и предприятий в случае угрозы или совершения террористических актов</t>
  </si>
  <si>
    <t>Обеспечение эколого-гигиенической безопасности. Сохранение здоровья населения            и профилактика заболеваний, связанных с водным фактором</t>
  </si>
  <si>
    <t>отдел АОиИ администрации МО Сертолово, комитет ЖКХ администрации МО Сертолово</t>
  </si>
  <si>
    <t>ПРИЛОЖЕНИЕ № 1 
к постановлению администрации 
МО Сертолово от _________ №_____</t>
  </si>
  <si>
    <t>ПРИЛОЖЕНИЕ № 2</t>
  </si>
  <si>
    <t>ПРИЛОЖЕНИЕ  № 3</t>
  </si>
  <si>
    <t xml:space="preserve">                            </t>
  </si>
  <si>
    <t xml:space="preserve">                      </t>
  </si>
</sst>
</file>

<file path=xl/styles.xml><?xml version="1.0" encoding="utf-8"?>
<styleSheet xmlns="http://schemas.openxmlformats.org/spreadsheetml/2006/main">
  <numFmts count="4">
    <numFmt numFmtId="44" formatCode="_-* #,##0.00&quot;р.&quot;_-;\-* #,##0.00&quot;р.&quot;_-;_-* &quot;-&quot;??&quot;р.&quot;_-;_-@_-"/>
    <numFmt numFmtId="164" formatCode="0.0"/>
    <numFmt numFmtId="165" formatCode="#,##0.0"/>
    <numFmt numFmtId="166" formatCode="000000"/>
  </numFmts>
  <fonts count="30">
    <font>
      <sz val="11"/>
      <color theme="1"/>
      <name val="Calibri"/>
      <family val="2"/>
      <charset val="204"/>
      <scheme val="minor"/>
    </font>
    <font>
      <b/>
      <sz val="12"/>
      <color indexed="8"/>
      <name val="Times New Roman"/>
      <family val="1"/>
      <charset val="204"/>
    </font>
    <font>
      <b/>
      <sz val="12"/>
      <name val="Times New Roman"/>
      <family val="1"/>
      <charset val="204"/>
    </font>
    <font>
      <b/>
      <sz val="9"/>
      <name val="Times New Roman"/>
      <family val="1"/>
      <charset val="204"/>
    </font>
    <font>
      <sz val="8"/>
      <name val="Times New Roman"/>
      <family val="1"/>
      <charset val="204"/>
    </font>
    <font>
      <sz val="9"/>
      <name val="Times New Roman"/>
      <family val="1"/>
      <charset val="204"/>
    </font>
    <font>
      <sz val="10"/>
      <name val="Times New Roman"/>
      <family val="1"/>
      <charset val="204"/>
    </font>
    <font>
      <b/>
      <sz val="10"/>
      <name val="Times New Roman"/>
      <family val="1"/>
      <charset val="204"/>
    </font>
    <font>
      <sz val="12"/>
      <name val="Times New Roman"/>
      <family val="1"/>
      <charset val="204"/>
    </font>
    <font>
      <sz val="8"/>
      <name val="Calibri"/>
      <family val="2"/>
      <charset val="204"/>
    </font>
    <font>
      <sz val="11"/>
      <color indexed="10"/>
      <name val="Calibri"/>
      <family val="2"/>
      <charset val="204"/>
    </font>
    <font>
      <sz val="11"/>
      <name val="Calibri"/>
      <family val="2"/>
      <charset val="204"/>
      <scheme val="minor"/>
    </font>
    <font>
      <sz val="11"/>
      <name val="Times New Roman"/>
      <family val="1"/>
      <charset val="204"/>
    </font>
    <font>
      <sz val="11"/>
      <color theme="1"/>
      <name val="Times New Roman"/>
      <family val="1"/>
      <charset val="204"/>
    </font>
    <font>
      <b/>
      <sz val="11"/>
      <color indexed="8"/>
      <name val="Times New Roman"/>
      <family val="1"/>
      <charset val="204"/>
    </font>
    <font>
      <sz val="10"/>
      <color theme="1"/>
      <name val="Times New Roman"/>
      <family val="1"/>
      <charset val="204"/>
    </font>
    <font>
      <b/>
      <sz val="14"/>
      <name val="Times New Roman"/>
      <family val="1"/>
      <charset val="204"/>
    </font>
    <font>
      <b/>
      <sz val="10"/>
      <color theme="1"/>
      <name val="Times New Roman"/>
      <family val="1"/>
      <charset val="204"/>
    </font>
    <font>
      <sz val="14"/>
      <name val="Times New Roman"/>
      <family val="1"/>
      <charset val="204"/>
    </font>
    <font>
      <sz val="14"/>
      <color theme="1"/>
      <name val="Times New Roman"/>
      <family val="1"/>
      <charset val="204"/>
    </font>
    <font>
      <sz val="14"/>
      <color indexed="8"/>
      <name val="Times New Roman"/>
      <family val="1"/>
      <charset val="204"/>
    </font>
    <font>
      <sz val="18"/>
      <name val="Times New Roman"/>
      <family val="1"/>
      <charset val="204"/>
    </font>
    <font>
      <sz val="9"/>
      <color theme="1"/>
      <name val="Times New Roman"/>
      <family val="1"/>
      <charset val="204"/>
    </font>
    <font>
      <b/>
      <sz val="9"/>
      <color theme="1"/>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charset val="204"/>
      <scheme val="minor"/>
    </font>
    <font>
      <b/>
      <sz val="12"/>
      <color theme="1"/>
      <name val="Times New Roman"/>
      <family val="1"/>
      <charset val="204"/>
    </font>
    <font>
      <sz val="11"/>
      <color theme="1"/>
      <name val="Calibri"/>
      <family val="2"/>
      <charset val="204"/>
      <scheme val="minor"/>
    </font>
    <font>
      <sz val="9"/>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4" fontId="28" fillId="0" borderId="0" applyFont="0" applyFill="0" applyBorder="0" applyAlignment="0" applyProtection="0"/>
  </cellStyleXfs>
  <cellXfs count="314">
    <xf numFmtId="0" fontId="0" fillId="0" borderId="0" xfId="0"/>
    <xf numFmtId="0" fontId="3"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vertical="top" wrapText="1"/>
    </xf>
    <xf numFmtId="0" fontId="0" fillId="0" borderId="0" xfId="0" applyAlignment="1">
      <alignment wrapText="1"/>
    </xf>
    <xf numFmtId="0" fontId="6" fillId="0" borderId="1" xfId="0" applyFont="1" applyBorder="1" applyAlignment="1">
      <alignment horizontal="center" wrapText="1"/>
    </xf>
    <xf numFmtId="165" fontId="7" fillId="0" borderId="1" xfId="0" applyNumberFormat="1" applyFont="1" applyBorder="1" applyAlignment="1">
      <alignment horizontal="center" vertical="center" wrapText="1"/>
    </xf>
    <xf numFmtId="0" fontId="7" fillId="0" borderId="1" xfId="0" applyFont="1" applyBorder="1" applyAlignment="1">
      <alignment vertical="top" wrapText="1"/>
    </xf>
    <xf numFmtId="0" fontId="2" fillId="0" borderId="0" xfId="0" applyFont="1"/>
    <xf numFmtId="0" fontId="6" fillId="0" borderId="0" xfId="0" applyFont="1"/>
    <xf numFmtId="2" fontId="0" fillId="0" borderId="0" xfId="0" applyNumberFormat="1" applyAlignment="1">
      <alignment wrapText="1"/>
    </xf>
    <xf numFmtId="0" fontId="4" fillId="0" borderId="1" xfId="0" applyFont="1" applyBorder="1" applyAlignment="1">
      <alignment horizontal="center" wrapText="1"/>
    </xf>
    <xf numFmtId="0" fontId="7" fillId="0" borderId="1" xfId="0" applyFont="1" applyBorder="1"/>
    <xf numFmtId="164" fontId="7" fillId="0" borderId="1" xfId="0" applyNumberFormat="1" applyFont="1" applyBorder="1" applyAlignment="1">
      <alignment horizontal="center" vertical="top" wrapText="1"/>
    </xf>
    <xf numFmtId="0" fontId="6" fillId="0" borderId="1" xfId="0" applyFont="1" applyBorder="1"/>
    <xf numFmtId="165" fontId="7" fillId="0" borderId="1" xfId="0" applyNumberFormat="1" applyFont="1" applyBorder="1" applyAlignment="1">
      <alignment horizontal="center"/>
    </xf>
    <xf numFmtId="164" fontId="7" fillId="0" borderId="1" xfId="0" applyNumberFormat="1" applyFont="1" applyBorder="1" applyAlignment="1">
      <alignment horizontal="center"/>
    </xf>
    <xf numFmtId="0" fontId="7" fillId="0" borderId="0" xfId="0" applyFont="1"/>
    <xf numFmtId="0" fontId="6" fillId="0" borderId="0" xfId="0" applyFont="1" applyAlignment="1">
      <alignment horizontal="center"/>
    </xf>
    <xf numFmtId="0" fontId="10" fillId="0" borderId="0" xfId="0" applyFont="1" applyAlignment="1">
      <alignment wrapText="1"/>
    </xf>
    <xf numFmtId="0" fontId="0" fillId="0" borderId="0" xfId="0" applyAlignment="1">
      <alignment wrapText="1"/>
    </xf>
    <xf numFmtId="164" fontId="7"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right"/>
    </xf>
    <xf numFmtId="164" fontId="11" fillId="0" borderId="0" xfId="0" applyNumberFormat="1" applyFont="1" applyAlignment="1">
      <alignment wrapText="1"/>
    </xf>
    <xf numFmtId="0" fontId="11" fillId="0" borderId="0" xfId="0" applyFont="1" applyFill="1" applyAlignment="1">
      <alignment wrapText="1"/>
    </xf>
    <xf numFmtId="0" fontId="8" fillId="0" borderId="0" xfId="0" applyFont="1" applyFill="1" applyAlignment="1">
      <alignment wrapText="1"/>
    </xf>
    <xf numFmtId="49" fontId="11" fillId="0" borderId="0" xfId="0" applyNumberFormat="1" applyFont="1" applyAlignment="1">
      <alignment wrapText="1"/>
    </xf>
    <xf numFmtId="0" fontId="11" fillId="0" borderId="0" xfId="0" applyFont="1" applyAlignment="1">
      <alignment horizontal="center" wrapText="1"/>
    </xf>
    <xf numFmtId="0" fontId="5" fillId="0" borderId="1" xfId="0" applyFont="1" applyBorder="1" applyAlignment="1">
      <alignment horizontal="left" vertical="top" wrapText="1"/>
    </xf>
    <xf numFmtId="0" fontId="11" fillId="0" borderId="0" xfId="0" applyFont="1" applyAlignment="1">
      <alignment wrapText="1"/>
    </xf>
    <xf numFmtId="0" fontId="13" fillId="0" borderId="0" xfId="0" applyFont="1"/>
    <xf numFmtId="49"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12" fillId="0" borderId="0" xfId="0" applyFont="1" applyAlignment="1">
      <alignment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vertical="top" wrapText="1"/>
    </xf>
    <xf numFmtId="0" fontId="7" fillId="0" borderId="1" xfId="0" applyFont="1" applyBorder="1" applyAlignment="1">
      <alignment horizontal="center" vertical="top" wrapText="1"/>
    </xf>
    <xf numFmtId="165" fontId="7" fillId="0" borderId="1" xfId="0" applyNumberFormat="1" applyFont="1" applyBorder="1" applyAlignment="1">
      <alignment horizontal="center" vertical="top" wrapText="1"/>
    </xf>
    <xf numFmtId="0" fontId="0" fillId="0" borderId="0" xfId="0" applyAlignment="1">
      <alignment wrapText="1"/>
    </xf>
    <xf numFmtId="0" fontId="0" fillId="0" borderId="0" xfId="0" applyAlignment="1">
      <alignment wrapText="1"/>
    </xf>
    <xf numFmtId="0" fontId="3"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0" fillId="0" borderId="0" xfId="0" applyBorder="1" applyAlignment="1">
      <alignment wrapText="1"/>
    </xf>
    <xf numFmtId="0" fontId="3" fillId="0" borderId="0" xfId="0" applyFont="1" applyBorder="1" applyAlignment="1">
      <alignment horizontal="left" vertical="center" wrapText="1"/>
    </xf>
    <xf numFmtId="0" fontId="0" fillId="0" borderId="0" xfId="0" applyAlignment="1">
      <alignment wrapText="1"/>
    </xf>
    <xf numFmtId="0" fontId="0" fillId="0" borderId="1" xfId="0" applyBorder="1"/>
    <xf numFmtId="0" fontId="0" fillId="0" borderId="0" xfId="0" applyAlignment="1">
      <alignment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18" fillId="0" borderId="0" xfId="0" applyFont="1"/>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8" fillId="0" borderId="0" xfId="0" applyFont="1" applyAlignment="1">
      <alignment wrapText="1"/>
    </xf>
    <xf numFmtId="0" fontId="7"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0" xfId="0" applyAlignment="1">
      <alignment wrapText="1"/>
    </xf>
    <xf numFmtId="0" fontId="5" fillId="0" borderId="1" xfId="0"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wrapText="1"/>
    </xf>
    <xf numFmtId="49" fontId="6"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6" fillId="0" borderId="6" xfId="0" applyFont="1" applyBorder="1" applyAlignment="1">
      <alignment horizontal="left" vertical="center" wrapText="1"/>
    </xf>
    <xf numFmtId="49" fontId="6" fillId="0" borderId="6" xfId="0" applyNumberFormat="1" applyFont="1" applyBorder="1" applyAlignment="1">
      <alignment horizontal="center" vertical="center" wrapText="1"/>
    </xf>
    <xf numFmtId="165" fontId="6" fillId="0" borderId="6"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5" fillId="0" borderId="1" xfId="0" applyFont="1" applyBorder="1" applyAlignment="1">
      <alignment vertical="top"/>
    </xf>
    <xf numFmtId="0" fontId="15" fillId="0" borderId="1" xfId="0" applyFont="1" applyBorder="1" applyAlignment="1">
      <alignment vertical="top" wrapText="1"/>
    </xf>
    <xf numFmtId="164" fontId="15" fillId="0" borderId="1" xfId="0" applyNumberFormat="1" applyFont="1" applyBorder="1" applyAlignment="1">
      <alignment horizontal="center" vertical="top"/>
    </xf>
    <xf numFmtId="164" fontId="17" fillId="0" borderId="1" xfId="0" applyNumberFormat="1" applyFont="1" applyBorder="1" applyAlignment="1">
      <alignment horizontal="center" vertical="top"/>
    </xf>
    <xf numFmtId="0" fontId="6"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5" fillId="0" borderId="6" xfId="0" applyFont="1" applyBorder="1" applyAlignment="1">
      <alignment horizontal="left" vertical="center" wrapText="1"/>
    </xf>
    <xf numFmtId="49" fontId="15" fillId="0" borderId="6" xfId="0" applyNumberFormat="1" applyFont="1" applyBorder="1" applyAlignment="1">
      <alignment horizontal="center" vertical="center" wrapText="1"/>
    </xf>
    <xf numFmtId="164" fontId="15" fillId="0" borderId="6" xfId="0" applyNumberFormat="1" applyFont="1" applyBorder="1" applyAlignment="1">
      <alignment horizontal="center" vertical="center" wrapText="1"/>
    </xf>
    <xf numFmtId="0" fontId="18" fillId="0" borderId="0" xfId="0" applyFont="1" applyAlignment="1">
      <alignment wrapText="1"/>
    </xf>
    <xf numFmtId="0" fontId="0" fillId="0" borderId="0" xfId="0" applyAlignment="1">
      <alignment wrapText="1"/>
    </xf>
    <xf numFmtId="0" fontId="15" fillId="0" borderId="1" xfId="0" applyNumberFormat="1" applyFont="1" applyBorder="1" applyAlignment="1">
      <alignment vertical="top" wrapText="1"/>
    </xf>
    <xf numFmtId="0" fontId="15" fillId="0" borderId="1" xfId="0" applyFont="1" applyBorder="1" applyAlignment="1">
      <alignment horizontal="center" vertical="top" wrapText="1"/>
    </xf>
    <xf numFmtId="165" fontId="15" fillId="0" borderId="1" xfId="0" applyNumberFormat="1" applyFont="1" applyBorder="1" applyAlignment="1">
      <alignment horizontal="center" vertical="top" wrapText="1"/>
    </xf>
    <xf numFmtId="0" fontId="17" fillId="0" borderId="1" xfId="0" applyNumberFormat="1" applyFont="1" applyBorder="1" applyAlignment="1">
      <alignment vertical="top" wrapText="1"/>
    </xf>
    <xf numFmtId="165" fontId="17" fillId="0" borderId="1" xfId="0" applyNumberFormat="1" applyFont="1" applyBorder="1" applyAlignment="1">
      <alignment horizontal="center" vertical="top" wrapText="1"/>
    </xf>
    <xf numFmtId="4" fontId="17" fillId="0" borderId="1" xfId="0" applyNumberFormat="1" applyFont="1" applyBorder="1" applyAlignment="1">
      <alignment horizontal="center" vertical="top" wrapText="1"/>
    </xf>
    <xf numFmtId="2" fontId="15" fillId="0" borderId="1" xfId="0" applyNumberFormat="1" applyFont="1" applyBorder="1" applyAlignment="1">
      <alignment vertical="top" wrapText="1"/>
    </xf>
    <xf numFmtId="0" fontId="0" fillId="0" borderId="1" xfId="0" applyFont="1" applyBorder="1" applyAlignment="1">
      <alignment vertical="top"/>
    </xf>
    <xf numFmtId="164" fontId="22" fillId="0" borderId="1" xfId="0" applyNumberFormat="1" applyFont="1" applyBorder="1" applyAlignment="1">
      <alignment horizontal="center" vertical="center" wrapText="1"/>
    </xf>
    <xf numFmtId="165" fontId="22" fillId="0" borderId="1" xfId="0" applyNumberFormat="1" applyFont="1" applyFill="1" applyBorder="1" applyAlignment="1">
      <alignment horizontal="center" vertical="center" wrapText="1"/>
    </xf>
    <xf numFmtId="0" fontId="0" fillId="0" borderId="0" xfId="0" applyAlignment="1">
      <alignment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wrapText="1"/>
    </xf>
    <xf numFmtId="0" fontId="22" fillId="0" borderId="1" xfId="0" applyFont="1" applyBorder="1" applyAlignment="1">
      <alignment horizontal="left" vertical="center" wrapText="1"/>
    </xf>
    <xf numFmtId="49" fontId="22" fillId="0" borderId="1" xfId="0" applyNumberFormat="1" applyFont="1" applyBorder="1" applyAlignment="1">
      <alignment horizontal="center" vertical="center" wrapText="1"/>
    </xf>
    <xf numFmtId="164" fontId="22"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0" fontId="15" fillId="0" borderId="6"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165" fontId="24" fillId="0" borderId="1" xfId="0" applyNumberFormat="1" applyFont="1" applyBorder="1"/>
    <xf numFmtId="165" fontId="24" fillId="0" borderId="1" xfId="0" applyNumberFormat="1" applyFont="1" applyBorder="1" applyAlignment="1">
      <alignment horizontal="center"/>
    </xf>
    <xf numFmtId="0" fontId="0" fillId="0" borderId="0" xfId="0" applyAlignment="1">
      <alignment wrapText="1"/>
    </xf>
    <xf numFmtId="49" fontId="6"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49" fontId="15" fillId="0" borderId="1" xfId="0"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164" fontId="15" fillId="0" borderId="1" xfId="0" applyNumberFormat="1" applyFont="1" applyBorder="1" applyAlignment="1">
      <alignment vertical="top"/>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66"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15" fillId="0" borderId="1" xfId="0" applyFont="1" applyBorder="1" applyAlignment="1">
      <alignment horizontal="left" vertical="center" wrapText="1"/>
    </xf>
    <xf numFmtId="0" fontId="23" fillId="0" borderId="1" xfId="0" applyFont="1" applyBorder="1" applyAlignment="1">
      <alignment horizontal="left" vertical="center" wrapText="1"/>
    </xf>
    <xf numFmtId="0" fontId="17"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6" fillId="0" borderId="1" xfId="0" applyFont="1" applyFill="1" applyBorder="1" applyAlignment="1" applyProtection="1">
      <alignment horizontal="left" vertical="center" wrapText="1"/>
      <protection locked="0"/>
    </xf>
    <xf numFmtId="164" fontId="5"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wrapText="1"/>
    </xf>
    <xf numFmtId="165" fontId="15"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49" fontId="1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164" fontId="24" fillId="0" borderId="1" xfId="0" applyNumberFormat="1" applyFont="1" applyBorder="1" applyAlignment="1">
      <alignment horizontal="center"/>
    </xf>
    <xf numFmtId="4" fontId="7" fillId="0" borderId="1" xfId="0" applyNumberFormat="1" applyFont="1" applyBorder="1" applyAlignment="1">
      <alignment horizontal="center" vertical="top" wrapText="1"/>
    </xf>
    <xf numFmtId="4" fontId="7" fillId="0" borderId="1" xfId="0" applyNumberFormat="1" applyFont="1" applyBorder="1" applyAlignment="1">
      <alignment horizontal="center"/>
    </xf>
    <xf numFmtId="0" fontId="6" fillId="0" borderId="1" xfId="0" applyFont="1" applyBorder="1" applyAlignment="1">
      <alignment horizontal="center" vertical="center" wrapText="1"/>
    </xf>
    <xf numFmtId="0" fontId="15" fillId="0" borderId="2" xfId="0" applyFont="1" applyBorder="1" applyAlignment="1">
      <alignment horizontal="center" vertical="center" wrapText="1"/>
    </xf>
    <xf numFmtId="49" fontId="22"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164" fontId="15"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0" xfId="0" applyAlignment="1">
      <alignment wrapText="1"/>
    </xf>
    <xf numFmtId="49" fontId="5" fillId="0" borderId="0" xfId="0" applyNumberFormat="1" applyFont="1" applyBorder="1" applyAlignment="1">
      <alignment horizontal="left"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5" fillId="0" borderId="0" xfId="0" applyFont="1" applyBorder="1" applyAlignment="1">
      <alignment vertical="top" wrapText="1"/>
    </xf>
    <xf numFmtId="165"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2"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164" fontId="3"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4" fontId="22" fillId="0" borderId="1" xfId="0" applyNumberFormat="1" applyFont="1" applyFill="1" applyBorder="1" applyAlignment="1">
      <alignment horizontal="center" vertical="center" wrapText="1"/>
    </xf>
    <xf numFmtId="165" fontId="6" fillId="0" borderId="1" xfId="0" applyNumberFormat="1" applyFont="1" applyBorder="1" applyAlignment="1">
      <alignment horizontal="center" vertical="top" wrapText="1"/>
    </xf>
    <xf numFmtId="166" fontId="6" fillId="0" borderId="1" xfId="0" applyNumberFormat="1" applyFont="1" applyBorder="1" applyAlignment="1">
      <alignment horizontal="left" vertical="center" wrapText="1"/>
    </xf>
    <xf numFmtId="165"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0" fillId="0" borderId="0" xfId="0"/>
    <xf numFmtId="0" fontId="6" fillId="0" borderId="8" xfId="0" applyFont="1" applyFill="1" applyBorder="1" applyAlignment="1">
      <alignment horizontal="center" vertical="center" wrapText="1"/>
    </xf>
    <xf numFmtId="165" fontId="22" fillId="0" borderId="1" xfId="0" applyNumberFormat="1" applyFont="1" applyFill="1" applyBorder="1" applyAlignment="1">
      <alignment horizontal="center" vertical="center" wrapText="1"/>
    </xf>
    <xf numFmtId="0" fontId="0" fillId="0" borderId="0" xfId="0" applyAlignment="1">
      <alignment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0" fillId="0" borderId="0" xfId="0"/>
    <xf numFmtId="0" fontId="3"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xf numFmtId="49" fontId="2" fillId="0" borderId="0" xfId="0" applyNumberFormat="1" applyFont="1" applyAlignment="1">
      <alignment horizontal="center" wrapText="1"/>
    </xf>
    <xf numFmtId="165"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64" fontId="5" fillId="0"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6" xfId="0"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29" fillId="0" borderId="1" xfId="0" applyFont="1" applyBorder="1" applyAlignment="1">
      <alignment horizontal="left" vertical="center" wrapText="1"/>
    </xf>
    <xf numFmtId="0" fontId="11" fillId="0" borderId="1" xfId="0" applyFont="1" applyBorder="1" applyAlignment="1">
      <alignment horizontal="left" vertical="center" wrapText="1"/>
    </xf>
    <xf numFmtId="164" fontId="5" fillId="0" borderId="2" xfId="0" applyNumberFormat="1" applyFont="1" applyFill="1" applyBorder="1" applyAlignment="1">
      <alignment horizontal="center" vertical="center" wrapText="1"/>
    </xf>
    <xf numFmtId="165" fontId="5" fillId="0" borderId="2"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65" fontId="2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6" xfId="0" applyFont="1" applyFill="1" applyBorder="1" applyAlignment="1">
      <alignment horizontal="center" vertical="center" wrapText="1"/>
    </xf>
    <xf numFmtId="0" fontId="3" fillId="0" borderId="1" xfId="0" applyFont="1" applyBorder="1" applyAlignment="1">
      <alignment horizontal="left" vertical="center" wrapText="1"/>
    </xf>
    <xf numFmtId="0" fontId="18" fillId="0" borderId="0" xfId="0" applyFont="1" applyAlignment="1">
      <alignment horizontal="left" vertical="top" wrapText="1"/>
    </xf>
    <xf numFmtId="0" fontId="21"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horizontal="left" wrapText="1"/>
    </xf>
    <xf numFmtId="0" fontId="27" fillId="0" borderId="0" xfId="0" applyFont="1" applyAlignment="1">
      <alignment horizontal="left" wrapText="1"/>
    </xf>
    <xf numFmtId="0" fontId="3" fillId="0" borderId="1" xfId="0" applyFont="1" applyFill="1" applyBorder="1" applyAlignment="1">
      <alignment horizontal="left" vertical="center" wrapText="1"/>
    </xf>
    <xf numFmtId="0" fontId="18" fillId="0" borderId="0" xfId="0" applyFont="1" applyAlignment="1">
      <alignment wrapText="1"/>
    </xf>
    <xf numFmtId="0" fontId="8" fillId="0" borderId="0" xfId="0" applyFont="1" applyAlignment="1">
      <alignment horizontal="right" wrapText="1"/>
    </xf>
    <xf numFmtId="0" fontId="8" fillId="0" borderId="0" xfId="0" applyFont="1" applyAlignment="1">
      <alignment horizontal="center" vertical="top" wrapText="1"/>
    </xf>
    <xf numFmtId="0" fontId="1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wrapText="1"/>
    </xf>
    <xf numFmtId="0" fontId="2" fillId="0" borderId="7" xfId="0" applyFont="1" applyBorder="1" applyAlignment="1">
      <alignment horizontal="center" vertical="top"/>
    </xf>
    <xf numFmtId="0" fontId="2" fillId="0" borderId="0" xfId="0" applyFont="1" applyAlignment="1">
      <alignment horizontal="center" wrapText="1"/>
    </xf>
    <xf numFmtId="0" fontId="19" fillId="0" borderId="0" xfId="0" applyFont="1" applyAlignment="1">
      <alignment wrapText="1"/>
    </xf>
    <xf numFmtId="0" fontId="18" fillId="0" borderId="0" xfId="0" applyFont="1" applyAlignment="1">
      <alignment horizontal="left"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49" fontId="15" fillId="0" borderId="2"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49" fontId="15" fillId="0" borderId="6" xfId="0" applyNumberFormat="1" applyFont="1" applyBorder="1" applyAlignment="1">
      <alignment horizontal="left" vertical="center" wrapText="1"/>
    </xf>
    <xf numFmtId="165" fontId="15" fillId="0" borderId="2" xfId="0" applyNumberFormat="1" applyFont="1" applyBorder="1" applyAlignment="1">
      <alignment horizontal="center" vertical="center" wrapText="1"/>
    </xf>
    <xf numFmtId="165" fontId="15" fillId="0" borderId="8" xfId="0" applyNumberFormat="1" applyFont="1" applyBorder="1" applyAlignment="1">
      <alignment horizontal="center" vertical="center" wrapText="1"/>
    </xf>
    <xf numFmtId="165" fontId="15" fillId="0" borderId="6"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49" fontId="15"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xf numFmtId="0" fontId="0" fillId="0" borderId="5" xfId="0" applyBorder="1" applyAlignment="1"/>
    <xf numFmtId="0" fontId="15" fillId="0" borderId="1" xfId="0" applyFont="1" applyBorder="1" applyAlignment="1">
      <alignment horizontal="left" vertical="center" wrapText="1"/>
    </xf>
    <xf numFmtId="49" fontId="15" fillId="0" borderId="2"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49" fontId="15" fillId="0" borderId="6"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6" fontId="6" fillId="0" borderId="1" xfId="0" applyNumberFormat="1" applyFont="1" applyBorder="1" applyAlignment="1">
      <alignment horizontal="left" vertical="center" wrapText="1"/>
    </xf>
    <xf numFmtId="0" fontId="12" fillId="0" borderId="0" xfId="0" applyFont="1" applyAlignment="1">
      <alignment horizontal="left" wrapText="1"/>
    </xf>
    <xf numFmtId="0" fontId="0" fillId="0" borderId="0" xfId="0"/>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0" fillId="0" borderId="6" xfId="0" applyFont="1" applyBorder="1" applyAlignment="1">
      <alignment horizontal="left" vertical="center" wrapText="1"/>
    </xf>
    <xf numFmtId="164" fontId="15" fillId="0" borderId="2" xfId="0" applyNumberFormat="1" applyFont="1" applyBorder="1" applyAlignment="1">
      <alignment horizontal="center" vertical="center" wrapText="1"/>
    </xf>
    <xf numFmtId="164" fontId="15" fillId="0" borderId="8" xfId="0" applyNumberFormat="1" applyFont="1" applyBorder="1" applyAlignment="1">
      <alignment horizontal="center" vertical="center" wrapText="1"/>
    </xf>
    <xf numFmtId="0" fontId="8" fillId="0" borderId="0" xfId="0" applyFont="1" applyAlignment="1">
      <alignment horizontal="left" vertical="top" wrapText="1"/>
    </xf>
    <xf numFmtId="0" fontId="20" fillId="0" borderId="0" xfId="0" applyFont="1" applyAlignment="1">
      <alignment wrapText="1"/>
    </xf>
    <xf numFmtId="0" fontId="20" fillId="0" borderId="0" xfId="0" applyFont="1" applyAlignment="1">
      <alignment horizontal="left" wrapText="1"/>
    </xf>
    <xf numFmtId="0" fontId="1" fillId="0" borderId="0" xfId="0" applyFont="1" applyAlignment="1">
      <alignment horizontal="center"/>
    </xf>
    <xf numFmtId="0" fontId="19" fillId="0" borderId="0" xfId="0" applyFont="1" applyAlignment="1">
      <alignment horizontal="left" wrapText="1"/>
    </xf>
    <xf numFmtId="0" fontId="2" fillId="0" borderId="0" xfId="0" applyFont="1" applyAlignment="1">
      <alignment horizontal="center"/>
    </xf>
    <xf numFmtId="0" fontId="14" fillId="0" borderId="0" xfId="0" applyFont="1" applyAlignment="1">
      <alignment horizontal="center"/>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5" xfId="0" applyFont="1" applyBorder="1" applyAlignment="1">
      <alignment horizontal="left" wrapText="1"/>
    </xf>
    <xf numFmtId="0" fontId="17" fillId="0" borderId="3" xfId="0" applyNumberFormat="1" applyFont="1" applyBorder="1" applyAlignment="1">
      <alignment vertical="top" wrapText="1"/>
    </xf>
    <xf numFmtId="0" fontId="0" fillId="0" borderId="4" xfId="0" applyFont="1" applyBorder="1" applyAlignment="1">
      <alignment vertical="top"/>
    </xf>
    <xf numFmtId="0" fontId="0" fillId="0" borderId="5" xfId="0" applyFont="1" applyBorder="1" applyAlignment="1">
      <alignment vertical="top"/>
    </xf>
    <xf numFmtId="0" fontId="5" fillId="0" borderId="1" xfId="0" applyFont="1" applyBorder="1" applyAlignment="1">
      <alignment horizontal="center" vertical="center" wrapText="1"/>
    </xf>
    <xf numFmtId="0" fontId="20" fillId="0" borderId="0" xfId="0" applyFont="1" applyAlignment="1">
      <alignment horizontal="left"/>
    </xf>
  </cellXfs>
  <cellStyles count="2">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79213/Downloads/&#1041;&#1077;&#1079;&#1086;&#1087;&#1072;&#1089;&#1085;&#1099;&#1081;%20&#1075;&#1086;&#1088;&#1086;&#1076;%202019/&#1053;&#1054;&#1042;&#1040;&#1071;%20&#1041;&#1043;%202020-2022%20&#1080;&#1079;&#1084;&#1077;&#1085;&#1077;&#1085;&#1080;&#1103;%20&#1074;%202019/&#1087;&#1086;&#1089;&#1090;&#1072;&#1085;&#1086;&#1074;&#1083;&#1077;&#1085;&#1080;&#1077;%20&#1080;&#1102;&#1085;&#1100;%2018/3.&#1087;&#1088;&#1080;&#1083;.%20&#8470;3&#1082;%20&#1087;&#1086;&#1089;&#1090;.(&#1087;&#1088;&#1080;&#1083;%202%20&#1082;%20&#1084;&#1087;)2020-20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еречень мероприятий"/>
      <sheetName val="перечень результатов"/>
    </sheetNames>
    <sheetDataSet>
      <sheetData sheetId="0">
        <row r="13">
          <cell r="B13" t="str">
            <v>Проведение учений на социально значимых и потенциально опасных объектах</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59"/>
  <sheetViews>
    <sheetView view="pageBreakPreview" zoomScale="110" zoomScaleSheetLayoutView="110" workbookViewId="0">
      <selection activeCell="A9" sqref="A9:L9"/>
    </sheetView>
  </sheetViews>
  <sheetFormatPr defaultRowHeight="15"/>
  <cols>
    <col min="1" max="1" width="4" style="7" customWidth="1"/>
    <col min="2" max="2" width="29" style="7" customWidth="1"/>
    <col min="3" max="3" width="10.5703125" style="7" customWidth="1"/>
    <col min="4" max="4" width="11.85546875" style="7" customWidth="1"/>
    <col min="5" max="5" width="15.5703125" style="7" customWidth="1"/>
    <col min="6" max="6" width="13.85546875" style="7" customWidth="1"/>
    <col min="7" max="7" width="12.85546875" style="7" customWidth="1"/>
    <col min="8" max="8" width="12.28515625" style="7" customWidth="1"/>
    <col min="9" max="9" width="12.28515625" style="71" customWidth="1"/>
    <col min="10" max="10" width="10.42578125" style="71" customWidth="1"/>
    <col min="11" max="11" width="13.42578125" style="7" customWidth="1"/>
    <col min="12" max="12" width="25.7109375" style="7" customWidth="1"/>
    <col min="13" max="13" width="0.42578125" style="7" customWidth="1"/>
    <col min="14" max="14" width="9.85546875" style="7" hidden="1" customWidth="1"/>
    <col min="15" max="15" width="9.140625" style="7" hidden="1" customWidth="1"/>
    <col min="16" max="16384" width="9.140625" style="7"/>
  </cols>
  <sheetData>
    <row r="1" spans="1:16" ht="21.75" customHeight="1">
      <c r="A1" s="34"/>
      <c r="B1" s="34"/>
      <c r="C1" s="34"/>
      <c r="D1" s="34"/>
      <c r="E1" s="34"/>
      <c r="F1" s="62"/>
      <c r="G1" s="62"/>
      <c r="H1" s="62"/>
      <c r="I1" s="245" t="s">
        <v>217</v>
      </c>
      <c r="J1" s="246"/>
      <c r="K1" s="246"/>
      <c r="L1" s="246"/>
    </row>
    <row r="2" spans="1:16" s="96" customFormat="1" ht="15" customHeight="1">
      <c r="A2" s="34"/>
      <c r="B2" s="34"/>
      <c r="C2" s="34"/>
      <c r="D2" s="34"/>
      <c r="E2" s="34"/>
      <c r="F2" s="95"/>
      <c r="G2" s="95"/>
      <c r="H2" s="95"/>
      <c r="I2" s="246"/>
      <c r="J2" s="246"/>
      <c r="K2" s="246"/>
      <c r="L2" s="246"/>
    </row>
    <row r="3" spans="1:16" ht="18.75" customHeight="1">
      <c r="A3" s="34"/>
      <c r="B3" s="34"/>
      <c r="C3" s="34"/>
      <c r="D3" s="34"/>
      <c r="E3" s="34"/>
      <c r="F3" s="251"/>
      <c r="G3" s="251"/>
      <c r="H3" s="62"/>
      <c r="I3" s="246"/>
      <c r="J3" s="246"/>
      <c r="K3" s="246"/>
      <c r="L3" s="246"/>
    </row>
    <row r="4" spans="1:16" s="96" customFormat="1" ht="3.75" customHeight="1">
      <c r="A4" s="34"/>
      <c r="B4" s="34"/>
      <c r="C4" s="34"/>
      <c r="D4" s="34"/>
      <c r="E4" s="34"/>
      <c r="F4" s="95"/>
      <c r="G4" s="95"/>
      <c r="H4" s="95"/>
      <c r="I4" s="246"/>
      <c r="J4" s="246"/>
      <c r="K4" s="246"/>
      <c r="L4" s="246"/>
    </row>
    <row r="5" spans="1:16" ht="16.5" customHeight="1">
      <c r="A5" s="34"/>
      <c r="B5" s="34"/>
      <c r="C5" s="34"/>
      <c r="D5" s="34"/>
      <c r="E5" s="34"/>
      <c r="F5" s="251" t="s">
        <v>194</v>
      </c>
      <c r="G5" s="251"/>
      <c r="H5" s="251"/>
      <c r="I5" s="251"/>
      <c r="J5" s="251"/>
      <c r="K5" s="251"/>
      <c r="L5" s="251"/>
    </row>
    <row r="6" spans="1:16" ht="21" hidden="1" customHeight="1">
      <c r="A6" s="34"/>
      <c r="B6" s="34"/>
      <c r="C6" s="34"/>
      <c r="D6" s="34"/>
      <c r="E6" s="28"/>
      <c r="F6" s="34"/>
      <c r="G6" s="29"/>
      <c r="H6" s="30"/>
      <c r="I6" s="30"/>
      <c r="J6" s="30"/>
      <c r="K6" s="252"/>
      <c r="L6" s="252"/>
    </row>
    <row r="7" spans="1:16" ht="23.25" hidden="1" customHeight="1">
      <c r="A7" s="34"/>
      <c r="B7" s="34"/>
      <c r="C7" s="34"/>
      <c r="D7" s="34"/>
      <c r="E7" s="28"/>
      <c r="F7" s="34"/>
      <c r="G7" s="29"/>
      <c r="H7" s="30"/>
      <c r="I7" s="30"/>
      <c r="J7" s="30"/>
      <c r="K7" s="253"/>
      <c r="L7" s="253"/>
    </row>
    <row r="8" spans="1:16" ht="15.75">
      <c r="A8" s="214" t="s">
        <v>100</v>
      </c>
      <c r="B8" s="214"/>
      <c r="C8" s="214"/>
      <c r="D8" s="214"/>
      <c r="E8" s="214"/>
      <c r="F8" s="214"/>
      <c r="G8" s="214"/>
      <c r="H8" s="214"/>
      <c r="I8" s="214"/>
      <c r="J8" s="214"/>
      <c r="K8" s="214"/>
      <c r="L8" s="214"/>
    </row>
    <row r="9" spans="1:16" ht="15.75">
      <c r="A9" s="214" t="s">
        <v>101</v>
      </c>
      <c r="B9" s="214"/>
      <c r="C9" s="214"/>
      <c r="D9" s="214"/>
      <c r="E9" s="214"/>
      <c r="F9" s="214"/>
      <c r="G9" s="214"/>
      <c r="H9" s="214"/>
      <c r="I9" s="214"/>
      <c r="J9" s="214"/>
      <c r="K9" s="214"/>
      <c r="L9" s="214"/>
    </row>
    <row r="10" spans="1:16" ht="15.75">
      <c r="A10" s="214" t="s">
        <v>0</v>
      </c>
      <c r="B10" s="214"/>
      <c r="C10" s="214"/>
      <c r="D10" s="214"/>
      <c r="E10" s="214"/>
      <c r="F10" s="214"/>
      <c r="G10" s="214"/>
      <c r="H10" s="214"/>
      <c r="I10" s="214"/>
      <c r="J10" s="214"/>
      <c r="K10" s="214"/>
      <c r="L10" s="214"/>
    </row>
    <row r="11" spans="1:16" ht="21" customHeight="1">
      <c r="A11" s="214" t="s">
        <v>134</v>
      </c>
      <c r="B11" s="214"/>
      <c r="C11" s="214"/>
      <c r="D11" s="214"/>
      <c r="E11" s="214"/>
      <c r="F11" s="214"/>
      <c r="G11" s="214"/>
      <c r="H11" s="214"/>
      <c r="I11" s="214"/>
      <c r="J11" s="214"/>
      <c r="K11" s="214"/>
      <c r="L11" s="214"/>
    </row>
    <row r="12" spans="1:16" ht="1.5" customHeight="1">
      <c r="A12" s="31"/>
      <c r="B12" s="34"/>
      <c r="C12" s="34"/>
      <c r="D12" s="34"/>
      <c r="E12" s="28"/>
      <c r="F12" s="34"/>
      <c r="G12" s="29"/>
      <c r="H12" s="29"/>
      <c r="I12" s="29"/>
      <c r="J12" s="29"/>
      <c r="K12" s="34"/>
      <c r="L12" s="32"/>
    </row>
    <row r="13" spans="1:16" ht="24.75" customHeight="1">
      <c r="A13" s="238" t="s">
        <v>1</v>
      </c>
      <c r="B13" s="224" t="s">
        <v>105</v>
      </c>
      <c r="C13" s="224" t="s">
        <v>2</v>
      </c>
      <c r="D13" s="224" t="s">
        <v>104</v>
      </c>
      <c r="E13" s="219" t="s">
        <v>202</v>
      </c>
      <c r="F13" s="239" t="s">
        <v>45</v>
      </c>
      <c r="G13" s="240"/>
      <c r="H13" s="240"/>
      <c r="I13" s="241"/>
      <c r="J13" s="242"/>
      <c r="K13" s="224" t="s">
        <v>102</v>
      </c>
      <c r="L13" s="224" t="s">
        <v>103</v>
      </c>
    </row>
    <row r="14" spans="1:16" ht="37.5" customHeight="1">
      <c r="A14" s="238"/>
      <c r="B14" s="224"/>
      <c r="C14" s="224"/>
      <c r="D14" s="224"/>
      <c r="E14" s="219"/>
      <c r="F14" s="68" t="s">
        <v>125</v>
      </c>
      <c r="G14" s="1" t="s">
        <v>126</v>
      </c>
      <c r="H14" s="1" t="s">
        <v>127</v>
      </c>
      <c r="I14" s="1" t="s">
        <v>128</v>
      </c>
      <c r="J14" s="1" t="s">
        <v>129</v>
      </c>
      <c r="K14" s="224"/>
      <c r="L14" s="224"/>
      <c r="N14" s="49"/>
      <c r="O14" s="49"/>
      <c r="P14" s="49"/>
    </row>
    <row r="15" spans="1:16">
      <c r="A15" s="2">
        <v>1</v>
      </c>
      <c r="B15" s="3">
        <v>2</v>
      </c>
      <c r="C15" s="3">
        <v>3</v>
      </c>
      <c r="D15" s="3">
        <v>4</v>
      </c>
      <c r="E15" s="4">
        <v>5</v>
      </c>
      <c r="F15" s="3">
        <v>6</v>
      </c>
      <c r="G15" s="5">
        <v>7</v>
      </c>
      <c r="H15" s="5">
        <v>8</v>
      </c>
      <c r="I15" s="5">
        <v>9</v>
      </c>
      <c r="J15" s="5">
        <v>10</v>
      </c>
      <c r="K15" s="3">
        <v>11</v>
      </c>
      <c r="L15" s="3">
        <v>12</v>
      </c>
      <c r="N15" s="49"/>
      <c r="O15" s="49"/>
      <c r="P15" s="49"/>
    </row>
    <row r="16" spans="1:16" ht="19.5" customHeight="1">
      <c r="A16" s="254" t="s">
        <v>106</v>
      </c>
      <c r="B16" s="224"/>
      <c r="C16" s="224"/>
      <c r="D16" s="224"/>
      <c r="E16" s="224"/>
      <c r="F16" s="224"/>
      <c r="G16" s="224"/>
      <c r="H16" s="224"/>
      <c r="I16" s="224"/>
      <c r="J16" s="224"/>
      <c r="K16" s="224"/>
      <c r="L16" s="224"/>
      <c r="M16" s="49"/>
      <c r="N16" s="49"/>
      <c r="O16" s="49"/>
      <c r="P16" s="49"/>
    </row>
    <row r="17" spans="1:16" s="45" customFormat="1" ht="46.5" customHeight="1">
      <c r="A17" s="225">
        <v>1</v>
      </c>
      <c r="B17" s="244" t="s">
        <v>158</v>
      </c>
      <c r="C17" s="202" t="s">
        <v>201</v>
      </c>
      <c r="D17" s="47"/>
      <c r="E17" s="86">
        <f t="shared" ref="E17:J17" si="0">E19+E20+E22+E24+E25+E27+E28+E29</f>
        <v>24377.8</v>
      </c>
      <c r="F17" s="60">
        <f t="shared" si="0"/>
        <v>3267.3</v>
      </c>
      <c r="G17" s="179">
        <f t="shared" si="0"/>
        <v>4139.4000000000005</v>
      </c>
      <c r="H17" s="60">
        <f t="shared" si="0"/>
        <v>5761.0999999999995</v>
      </c>
      <c r="I17" s="70">
        <f t="shared" si="0"/>
        <v>5493</v>
      </c>
      <c r="J17" s="70">
        <f t="shared" si="0"/>
        <v>5717</v>
      </c>
      <c r="K17" s="47"/>
      <c r="L17" s="47"/>
      <c r="M17" s="50"/>
      <c r="N17" s="50"/>
      <c r="O17" s="50"/>
      <c r="P17" s="50"/>
    </row>
    <row r="18" spans="1:16" s="51" customFormat="1" ht="62.25" customHeight="1">
      <c r="A18" s="228"/>
      <c r="B18" s="228"/>
      <c r="C18" s="202" t="s">
        <v>4</v>
      </c>
      <c r="D18" s="47"/>
      <c r="E18" s="86">
        <f t="shared" ref="E18:J18" si="1">E17</f>
        <v>24377.8</v>
      </c>
      <c r="F18" s="60">
        <f t="shared" si="1"/>
        <v>3267.3</v>
      </c>
      <c r="G18" s="179">
        <f>G17</f>
        <v>4139.4000000000005</v>
      </c>
      <c r="H18" s="60">
        <f t="shared" si="1"/>
        <v>5761.0999999999995</v>
      </c>
      <c r="I18" s="70">
        <f t="shared" si="1"/>
        <v>5493</v>
      </c>
      <c r="J18" s="70">
        <f t="shared" si="1"/>
        <v>5717</v>
      </c>
      <c r="K18" s="47"/>
      <c r="L18" s="47"/>
      <c r="M18" s="50"/>
      <c r="N18" s="50"/>
      <c r="O18" s="50"/>
      <c r="P18" s="50"/>
    </row>
    <row r="19" spans="1:16" ht="163.5" customHeight="1">
      <c r="A19" s="173" t="s">
        <v>3</v>
      </c>
      <c r="B19" s="204" t="s">
        <v>140</v>
      </c>
      <c r="C19" s="174" t="s">
        <v>4</v>
      </c>
      <c r="D19" s="174" t="s">
        <v>130</v>
      </c>
      <c r="E19" s="170">
        <f>F19+G19+H19+I19+J19</f>
        <v>16377.7</v>
      </c>
      <c r="F19" s="106">
        <v>2008.5</v>
      </c>
      <c r="G19" s="170">
        <v>2784</v>
      </c>
      <c r="H19" s="170">
        <f>3710-4.8</f>
        <v>3705.2</v>
      </c>
      <c r="I19" s="170">
        <v>3860</v>
      </c>
      <c r="J19" s="170">
        <v>4020</v>
      </c>
      <c r="K19" s="132" t="s">
        <v>122</v>
      </c>
      <c r="L19" s="206" t="s">
        <v>212</v>
      </c>
      <c r="M19" s="22"/>
      <c r="N19" s="49"/>
      <c r="O19" s="49"/>
      <c r="P19" s="49"/>
    </row>
    <row r="20" spans="1:16" ht="38.25" customHeight="1">
      <c r="A20" s="216" t="s">
        <v>5</v>
      </c>
      <c r="B20" s="217" t="s">
        <v>6</v>
      </c>
      <c r="C20" s="222" t="s">
        <v>81</v>
      </c>
      <c r="D20" s="222" t="s">
        <v>130</v>
      </c>
      <c r="E20" s="218">
        <f>F20+G20+H20+I20+J20</f>
        <v>0</v>
      </c>
      <c r="F20" s="215">
        <v>0</v>
      </c>
      <c r="G20" s="215">
        <v>0</v>
      </c>
      <c r="H20" s="215">
        <v>0</v>
      </c>
      <c r="I20" s="230">
        <v>0</v>
      </c>
      <c r="J20" s="230">
        <v>0</v>
      </c>
      <c r="K20" s="225" t="s">
        <v>123</v>
      </c>
      <c r="L20" s="225" t="s">
        <v>213</v>
      </c>
    </row>
    <row r="21" spans="1:16" ht="42.75" customHeight="1">
      <c r="A21" s="216"/>
      <c r="B21" s="217"/>
      <c r="C21" s="243"/>
      <c r="D21" s="243"/>
      <c r="E21" s="218"/>
      <c r="F21" s="215"/>
      <c r="G21" s="215"/>
      <c r="H21" s="215"/>
      <c r="I21" s="231"/>
      <c r="J21" s="231"/>
      <c r="K21" s="225"/>
      <c r="L21" s="225"/>
    </row>
    <row r="22" spans="1:16" ht="35.25" customHeight="1">
      <c r="A22" s="216" t="s">
        <v>7</v>
      </c>
      <c r="B22" s="217" t="s">
        <v>8</v>
      </c>
      <c r="C22" s="220" t="s">
        <v>157</v>
      </c>
      <c r="D22" s="222" t="s">
        <v>130</v>
      </c>
      <c r="E22" s="218">
        <f>F22+G22+H22+I22+J22</f>
        <v>0</v>
      </c>
      <c r="F22" s="215">
        <v>0</v>
      </c>
      <c r="G22" s="215">
        <v>0</v>
      </c>
      <c r="H22" s="215">
        <v>0</v>
      </c>
      <c r="I22" s="230">
        <v>0</v>
      </c>
      <c r="J22" s="230">
        <v>0</v>
      </c>
      <c r="K22" s="225" t="s">
        <v>123</v>
      </c>
      <c r="L22" s="225" t="s">
        <v>214</v>
      </c>
    </row>
    <row r="23" spans="1:16" ht="29.25" customHeight="1">
      <c r="A23" s="216"/>
      <c r="B23" s="217"/>
      <c r="C23" s="221"/>
      <c r="D23" s="223"/>
      <c r="E23" s="218"/>
      <c r="F23" s="215"/>
      <c r="G23" s="215"/>
      <c r="H23" s="215"/>
      <c r="I23" s="231"/>
      <c r="J23" s="231"/>
      <c r="K23" s="225"/>
      <c r="L23" s="225"/>
    </row>
    <row r="24" spans="1:16" ht="55.5" customHeight="1">
      <c r="A24" s="173" t="s">
        <v>9</v>
      </c>
      <c r="B24" s="203" t="s">
        <v>10</v>
      </c>
      <c r="C24" s="174" t="s">
        <v>4</v>
      </c>
      <c r="D24" s="174" t="s">
        <v>130</v>
      </c>
      <c r="E24" s="171">
        <f>F24+G24+H24+I24+J24</f>
        <v>3218.5</v>
      </c>
      <c r="F24" s="106">
        <v>670</v>
      </c>
      <c r="G24" s="170">
        <v>600</v>
      </c>
      <c r="H24" s="170">
        <f>600+73.5</f>
        <v>673.5</v>
      </c>
      <c r="I24" s="170">
        <v>625</v>
      </c>
      <c r="J24" s="170">
        <v>650</v>
      </c>
      <c r="K24" s="154" t="s">
        <v>189</v>
      </c>
      <c r="L24" s="206" t="s">
        <v>77</v>
      </c>
    </row>
    <row r="25" spans="1:16" s="23" customFormat="1" ht="42.75" customHeight="1">
      <c r="A25" s="216" t="s">
        <v>11</v>
      </c>
      <c r="B25" s="232" t="s">
        <v>139</v>
      </c>
      <c r="C25" s="220" t="s">
        <v>4</v>
      </c>
      <c r="D25" s="222" t="s">
        <v>130</v>
      </c>
      <c r="E25" s="218">
        <f>F25+G25+H25+I25+J25</f>
        <v>700.35</v>
      </c>
      <c r="F25" s="234">
        <v>195.3</v>
      </c>
      <c r="G25" s="236">
        <v>85.05</v>
      </c>
      <c r="H25" s="218">
        <v>138</v>
      </c>
      <c r="I25" s="229">
        <v>140</v>
      </c>
      <c r="J25" s="229">
        <v>142</v>
      </c>
      <c r="K25" s="226" t="s">
        <v>99</v>
      </c>
      <c r="L25" s="226" t="s">
        <v>12</v>
      </c>
    </row>
    <row r="26" spans="1:16" ht="21.75" customHeight="1">
      <c r="A26" s="221"/>
      <c r="B26" s="233"/>
      <c r="C26" s="221"/>
      <c r="D26" s="223"/>
      <c r="E26" s="221"/>
      <c r="F26" s="235"/>
      <c r="G26" s="237"/>
      <c r="H26" s="221"/>
      <c r="I26" s="223"/>
      <c r="J26" s="223"/>
      <c r="K26" s="228"/>
      <c r="L26" s="227"/>
      <c r="M26" s="22"/>
    </row>
    <row r="27" spans="1:16" ht="71.25" customHeight="1">
      <c r="A27" s="173" t="s">
        <v>13</v>
      </c>
      <c r="B27" s="175" t="s">
        <v>15</v>
      </c>
      <c r="C27" s="173" t="s">
        <v>16</v>
      </c>
      <c r="D27" s="174" t="s">
        <v>130</v>
      </c>
      <c r="E27" s="171">
        <f>F27+G27+H27+I27+J27</f>
        <v>0</v>
      </c>
      <c r="F27" s="176">
        <v>0</v>
      </c>
      <c r="G27" s="170">
        <v>0</v>
      </c>
      <c r="H27" s="171">
        <v>0</v>
      </c>
      <c r="I27" s="171">
        <v>0</v>
      </c>
      <c r="J27" s="171">
        <v>0</v>
      </c>
      <c r="K27" s="133" t="s">
        <v>99</v>
      </c>
      <c r="L27" s="207" t="s">
        <v>203</v>
      </c>
    </row>
    <row r="28" spans="1:16" s="23" customFormat="1" ht="114" customHeight="1">
      <c r="A28" s="173" t="s">
        <v>14</v>
      </c>
      <c r="B28" s="203" t="s">
        <v>182</v>
      </c>
      <c r="C28" s="174" t="s">
        <v>4</v>
      </c>
      <c r="D28" s="174" t="s">
        <v>130</v>
      </c>
      <c r="E28" s="171">
        <f>F28+G28+H28+I28+J28</f>
        <v>3176.3</v>
      </c>
      <c r="F28" s="106">
        <v>363</v>
      </c>
      <c r="G28" s="172">
        <v>543.29999999999995</v>
      </c>
      <c r="H28" s="170">
        <f>600+400</f>
        <v>1000</v>
      </c>
      <c r="I28" s="170">
        <v>620</v>
      </c>
      <c r="J28" s="170">
        <v>650</v>
      </c>
      <c r="K28" s="132" t="s">
        <v>99</v>
      </c>
      <c r="L28" s="206" t="s">
        <v>204</v>
      </c>
    </row>
    <row r="29" spans="1:16" s="111" customFormat="1" ht="64.5" customHeight="1">
      <c r="A29" s="173" t="s">
        <v>167</v>
      </c>
      <c r="B29" s="177" t="s">
        <v>168</v>
      </c>
      <c r="C29" s="178" t="s">
        <v>4</v>
      </c>
      <c r="D29" s="178" t="s">
        <v>130</v>
      </c>
      <c r="E29" s="176">
        <f>F29+G29+H29+I29+J29</f>
        <v>904.95</v>
      </c>
      <c r="F29" s="106">
        <v>30.5</v>
      </c>
      <c r="G29" s="190">
        <v>127.05</v>
      </c>
      <c r="H29" s="106">
        <v>244.4</v>
      </c>
      <c r="I29" s="106">
        <v>248</v>
      </c>
      <c r="J29" s="106">
        <v>255</v>
      </c>
      <c r="K29" s="112" t="s">
        <v>99</v>
      </c>
      <c r="L29" s="112" t="s">
        <v>169</v>
      </c>
    </row>
    <row r="30" spans="1:16" ht="39.75" customHeight="1">
      <c r="A30" s="173" t="s">
        <v>111</v>
      </c>
      <c r="B30" s="250" t="s">
        <v>199</v>
      </c>
      <c r="C30" s="1" t="s">
        <v>110</v>
      </c>
      <c r="D30" s="1"/>
      <c r="E30" s="179">
        <f>E32+E33+E34+E35+E36+E37+E38+E39+E40+E41+E42+E43+E45</f>
        <v>12842.864000000001</v>
      </c>
      <c r="F30" s="179">
        <f>F32+F33+F34+F35+F36+F37+F38+F39+F40+F41+F42+F43</f>
        <v>1321.17</v>
      </c>
      <c r="G30" s="179">
        <f>SUM(G32:G44)</f>
        <v>1860.694</v>
      </c>
      <c r="H30" s="179">
        <f>H32+H33+H34+H35+H36+H37+H38+H39+H40+H41+H42+H43+H44+H45</f>
        <v>4427</v>
      </c>
      <c r="I30" s="179">
        <f>I32+I33+I34+I35+I36+I37+I38+I39+I40+I41+I42+I43+I44</f>
        <v>2553</v>
      </c>
      <c r="J30" s="179">
        <f>J32+J33+J34+J35+J36+J37+J38+J39+J40+J41+J42+J43+J44</f>
        <v>2681</v>
      </c>
      <c r="K30" s="134"/>
      <c r="L30" s="208"/>
    </row>
    <row r="31" spans="1:16" s="51" customFormat="1" ht="66.75" customHeight="1">
      <c r="A31" s="173"/>
      <c r="B31" s="233"/>
      <c r="C31" s="1" t="s">
        <v>4</v>
      </c>
      <c r="D31" s="1"/>
      <c r="E31" s="179">
        <f t="shared" ref="E31:J31" si="2">E30</f>
        <v>12842.864000000001</v>
      </c>
      <c r="F31" s="179">
        <f t="shared" si="2"/>
        <v>1321.17</v>
      </c>
      <c r="G31" s="179">
        <f t="shared" si="2"/>
        <v>1860.694</v>
      </c>
      <c r="H31" s="179">
        <f t="shared" si="2"/>
        <v>4427</v>
      </c>
      <c r="I31" s="179">
        <f t="shared" si="2"/>
        <v>2553</v>
      </c>
      <c r="J31" s="179">
        <f t="shared" si="2"/>
        <v>2681</v>
      </c>
      <c r="K31" s="134"/>
      <c r="L31" s="208"/>
    </row>
    <row r="32" spans="1:16" ht="61.5" customHeight="1">
      <c r="A32" s="173" t="s">
        <v>20</v>
      </c>
      <c r="B32" s="66" t="s">
        <v>21</v>
      </c>
      <c r="C32" s="174" t="s">
        <v>16</v>
      </c>
      <c r="D32" s="174" t="s">
        <v>130</v>
      </c>
      <c r="E32" s="170">
        <f t="shared" ref="E32:E40" si="3">F32+G32+H32+I32+J32</f>
        <v>0</v>
      </c>
      <c r="F32" s="170">
        <v>0</v>
      </c>
      <c r="G32" s="170">
        <v>0</v>
      </c>
      <c r="H32" s="170">
        <v>0</v>
      </c>
      <c r="I32" s="170">
        <v>0</v>
      </c>
      <c r="J32" s="170">
        <v>0</v>
      </c>
      <c r="K32" s="132" t="s">
        <v>99</v>
      </c>
      <c r="L32" s="205" t="s">
        <v>22</v>
      </c>
    </row>
    <row r="33" spans="1:13" ht="74.25" customHeight="1">
      <c r="A33" s="173" t="s">
        <v>23</v>
      </c>
      <c r="B33" s="203" t="s">
        <v>24</v>
      </c>
      <c r="C33" s="174" t="s">
        <v>4</v>
      </c>
      <c r="D33" s="174" t="s">
        <v>130</v>
      </c>
      <c r="E33" s="171">
        <f t="shared" si="3"/>
        <v>191.1</v>
      </c>
      <c r="F33" s="170">
        <v>19.600000000000001</v>
      </c>
      <c r="G33" s="172">
        <v>27.4</v>
      </c>
      <c r="H33" s="170">
        <f>25.3+4.8</f>
        <v>30.1</v>
      </c>
      <c r="I33" s="170">
        <v>56</v>
      </c>
      <c r="J33" s="170">
        <v>58</v>
      </c>
      <c r="K33" s="132" t="s">
        <v>124</v>
      </c>
      <c r="L33" s="206" t="s">
        <v>25</v>
      </c>
    </row>
    <row r="34" spans="1:13" ht="69.75" customHeight="1">
      <c r="A34" s="173" t="s">
        <v>26</v>
      </c>
      <c r="B34" s="175" t="s">
        <v>132</v>
      </c>
      <c r="C34" s="174" t="s">
        <v>4</v>
      </c>
      <c r="D34" s="174" t="s">
        <v>130</v>
      </c>
      <c r="E34" s="171">
        <f t="shared" si="3"/>
        <v>122.2</v>
      </c>
      <c r="F34" s="171">
        <v>31.1</v>
      </c>
      <c r="G34" s="193">
        <v>10.1</v>
      </c>
      <c r="H34" s="171">
        <v>25</v>
      </c>
      <c r="I34" s="171">
        <v>27</v>
      </c>
      <c r="J34" s="171">
        <v>29</v>
      </c>
      <c r="K34" s="132" t="s">
        <v>99</v>
      </c>
      <c r="L34" s="207" t="s">
        <v>27</v>
      </c>
    </row>
    <row r="35" spans="1:13" ht="156" customHeight="1">
      <c r="A35" s="173" t="s">
        <v>28</v>
      </c>
      <c r="B35" s="66" t="s">
        <v>30</v>
      </c>
      <c r="C35" s="174" t="s">
        <v>4</v>
      </c>
      <c r="D35" s="174" t="s">
        <v>130</v>
      </c>
      <c r="E35" s="171">
        <f t="shared" si="3"/>
        <v>241.7</v>
      </c>
      <c r="F35" s="170">
        <v>31.6</v>
      </c>
      <c r="G35" s="193">
        <v>45.1</v>
      </c>
      <c r="H35" s="170">
        <v>51</v>
      </c>
      <c r="I35" s="170">
        <v>54</v>
      </c>
      <c r="J35" s="170">
        <v>60</v>
      </c>
      <c r="K35" s="132" t="s">
        <v>99</v>
      </c>
      <c r="L35" s="206" t="s">
        <v>215</v>
      </c>
    </row>
    <row r="36" spans="1:13" ht="57.75" customHeight="1">
      <c r="A36" s="173" t="s">
        <v>29</v>
      </c>
      <c r="B36" s="66" t="s">
        <v>32</v>
      </c>
      <c r="C36" s="174" t="s">
        <v>16</v>
      </c>
      <c r="D36" s="174" t="s">
        <v>130</v>
      </c>
      <c r="E36" s="171">
        <f t="shared" si="3"/>
        <v>0</v>
      </c>
      <c r="F36" s="170">
        <v>0</v>
      </c>
      <c r="G36" s="170">
        <v>0</v>
      </c>
      <c r="H36" s="170">
        <v>0</v>
      </c>
      <c r="I36" s="170">
        <v>0</v>
      </c>
      <c r="J36" s="170">
        <v>0</v>
      </c>
      <c r="K36" s="132" t="s">
        <v>99</v>
      </c>
      <c r="L36" s="206" t="s">
        <v>33</v>
      </c>
    </row>
    <row r="37" spans="1:13" ht="74.25" customHeight="1">
      <c r="A37" s="173" t="s">
        <v>31</v>
      </c>
      <c r="B37" s="66" t="s">
        <v>35</v>
      </c>
      <c r="C37" s="174" t="s">
        <v>16</v>
      </c>
      <c r="D37" s="174" t="s">
        <v>130</v>
      </c>
      <c r="E37" s="171">
        <f t="shared" si="3"/>
        <v>0</v>
      </c>
      <c r="F37" s="170">
        <v>0</v>
      </c>
      <c r="G37" s="170">
        <v>0</v>
      </c>
      <c r="H37" s="170">
        <v>0</v>
      </c>
      <c r="I37" s="170">
        <v>0</v>
      </c>
      <c r="J37" s="170">
        <v>0</v>
      </c>
      <c r="K37" s="132" t="s">
        <v>99</v>
      </c>
      <c r="L37" s="206" t="s">
        <v>36</v>
      </c>
    </row>
    <row r="38" spans="1:13" ht="60.75" customHeight="1">
      <c r="A38" s="173" t="s">
        <v>34</v>
      </c>
      <c r="B38" s="203" t="s">
        <v>98</v>
      </c>
      <c r="C38" s="174" t="s">
        <v>4</v>
      </c>
      <c r="D38" s="174" t="s">
        <v>180</v>
      </c>
      <c r="E38" s="171">
        <f t="shared" si="3"/>
        <v>27.97</v>
      </c>
      <c r="F38" s="170">
        <v>3.17</v>
      </c>
      <c r="G38" s="170">
        <v>0</v>
      </c>
      <c r="H38" s="170">
        <v>10.8</v>
      </c>
      <c r="I38" s="170">
        <v>4</v>
      </c>
      <c r="J38" s="170">
        <v>10</v>
      </c>
      <c r="K38" s="132" t="s">
        <v>99</v>
      </c>
      <c r="L38" s="206" t="s">
        <v>39</v>
      </c>
    </row>
    <row r="39" spans="1:13" ht="63" customHeight="1">
      <c r="A39" s="173" t="s">
        <v>37</v>
      </c>
      <c r="B39" s="66" t="s">
        <v>41</v>
      </c>
      <c r="C39" s="174" t="s">
        <v>16</v>
      </c>
      <c r="D39" s="174">
        <v>2024</v>
      </c>
      <c r="E39" s="171">
        <f t="shared" si="3"/>
        <v>0</v>
      </c>
      <c r="F39" s="170"/>
      <c r="G39" s="170">
        <v>0</v>
      </c>
      <c r="H39" s="170"/>
      <c r="I39" s="170"/>
      <c r="J39" s="170"/>
      <c r="K39" s="132" t="s">
        <v>99</v>
      </c>
      <c r="L39" s="206" t="s">
        <v>193</v>
      </c>
    </row>
    <row r="40" spans="1:13" ht="61.5" customHeight="1">
      <c r="A40" s="173" t="s">
        <v>40</v>
      </c>
      <c r="B40" s="144" t="s">
        <v>43</v>
      </c>
      <c r="C40" s="174" t="s">
        <v>4</v>
      </c>
      <c r="D40" s="174">
        <v>2025</v>
      </c>
      <c r="E40" s="171">
        <f t="shared" si="3"/>
        <v>5.9</v>
      </c>
      <c r="F40" s="170"/>
      <c r="G40" s="170"/>
      <c r="H40" s="170">
        <v>5.9</v>
      </c>
      <c r="I40" s="170"/>
      <c r="J40" s="170"/>
      <c r="K40" s="132" t="s">
        <v>99</v>
      </c>
      <c r="L40" s="206" t="s">
        <v>138</v>
      </c>
      <c r="M40" s="22"/>
    </row>
    <row r="41" spans="1:13" s="72" customFormat="1" ht="58.5" customHeight="1">
      <c r="A41" s="173" t="s">
        <v>42</v>
      </c>
      <c r="B41" s="144" t="s">
        <v>131</v>
      </c>
      <c r="C41" s="174" t="s">
        <v>4</v>
      </c>
      <c r="D41" s="174" t="s">
        <v>130</v>
      </c>
      <c r="E41" s="171">
        <f>F41+G41+H41+I41+J41</f>
        <v>8563.2939999999999</v>
      </c>
      <c r="F41" s="170">
        <v>1108.7</v>
      </c>
      <c r="G41" s="188">
        <v>1280.394</v>
      </c>
      <c r="H41" s="194">
        <f>2995-10.8</f>
        <v>2984.2</v>
      </c>
      <c r="I41" s="170">
        <v>1560</v>
      </c>
      <c r="J41" s="170">
        <v>1630</v>
      </c>
      <c r="K41" s="132" t="s">
        <v>99</v>
      </c>
      <c r="L41" s="206" t="s">
        <v>137</v>
      </c>
      <c r="M41" s="22"/>
    </row>
    <row r="42" spans="1:13" s="107" customFormat="1" ht="48" customHeight="1">
      <c r="A42" s="180" t="s">
        <v>162</v>
      </c>
      <c r="B42" s="152" t="s">
        <v>17</v>
      </c>
      <c r="C42" s="174" t="s">
        <v>4</v>
      </c>
      <c r="D42" s="174" t="s">
        <v>130</v>
      </c>
      <c r="E42" s="171">
        <f>F42+G42+H42+I42+J42</f>
        <v>206</v>
      </c>
      <c r="F42" s="170">
        <v>40</v>
      </c>
      <c r="G42" s="170">
        <v>40</v>
      </c>
      <c r="H42" s="170">
        <v>40</v>
      </c>
      <c r="I42" s="170">
        <v>42</v>
      </c>
      <c r="J42" s="170">
        <v>44</v>
      </c>
      <c r="K42" s="151" t="s">
        <v>99</v>
      </c>
      <c r="L42" s="151" t="s">
        <v>18</v>
      </c>
      <c r="M42" s="22"/>
    </row>
    <row r="43" spans="1:13" s="111" customFormat="1" ht="45" customHeight="1">
      <c r="A43" s="181" t="s">
        <v>170</v>
      </c>
      <c r="B43" s="142" t="s">
        <v>176</v>
      </c>
      <c r="C43" s="178" t="s">
        <v>4</v>
      </c>
      <c r="D43" s="178" t="s">
        <v>130</v>
      </c>
      <c r="E43" s="176">
        <f>F43+G43+H43+I43+J43</f>
        <v>2984.7</v>
      </c>
      <c r="F43" s="106">
        <v>87</v>
      </c>
      <c r="G43" s="106">
        <v>457.7</v>
      </c>
      <c r="H43" s="106">
        <v>780</v>
      </c>
      <c r="I43" s="106">
        <v>810</v>
      </c>
      <c r="J43" s="106">
        <v>850</v>
      </c>
      <c r="K43" s="112" t="s">
        <v>99</v>
      </c>
      <c r="L43" s="112" t="s">
        <v>171</v>
      </c>
      <c r="M43" s="22"/>
    </row>
    <row r="44" spans="1:13" s="148" customFormat="1" ht="74.25" customHeight="1">
      <c r="A44" s="181" t="s">
        <v>183</v>
      </c>
      <c r="B44" s="142" t="s">
        <v>190</v>
      </c>
      <c r="C44" s="178" t="s">
        <v>4</v>
      </c>
      <c r="D44" s="178" t="s">
        <v>130</v>
      </c>
      <c r="E44" s="106">
        <v>0</v>
      </c>
      <c r="F44" s="106">
        <v>0</v>
      </c>
      <c r="G44" s="106">
        <v>0</v>
      </c>
      <c r="H44" s="106">
        <v>0</v>
      </c>
      <c r="I44" s="106">
        <v>0</v>
      </c>
      <c r="J44" s="106">
        <v>0</v>
      </c>
      <c r="K44" s="112" t="s">
        <v>216</v>
      </c>
      <c r="L44" s="112" t="s">
        <v>184</v>
      </c>
      <c r="M44" s="22"/>
    </row>
    <row r="45" spans="1:13" s="198" customFormat="1" ht="92.25" customHeight="1">
      <c r="A45" s="181" t="s">
        <v>198</v>
      </c>
      <c r="B45" s="142" t="s">
        <v>211</v>
      </c>
      <c r="C45" s="178" t="s">
        <v>4</v>
      </c>
      <c r="D45" s="178">
        <v>2025</v>
      </c>
      <c r="E45" s="197">
        <f>SUM(F45:J45)</f>
        <v>500</v>
      </c>
      <c r="F45" s="197">
        <v>0</v>
      </c>
      <c r="G45" s="197">
        <v>0</v>
      </c>
      <c r="H45" s="197">
        <v>500</v>
      </c>
      <c r="I45" s="197">
        <v>0</v>
      </c>
      <c r="J45" s="197">
        <v>0</v>
      </c>
      <c r="K45" s="112" t="s">
        <v>99</v>
      </c>
      <c r="L45" s="112" t="s">
        <v>209</v>
      </c>
      <c r="M45" s="22"/>
    </row>
    <row r="46" spans="1:13" s="46" customFormat="1" ht="65.25" customHeight="1">
      <c r="A46" s="175" t="s">
        <v>112</v>
      </c>
      <c r="B46" s="182" t="s">
        <v>159</v>
      </c>
      <c r="C46" s="187" t="s">
        <v>16</v>
      </c>
      <c r="D46" s="182"/>
      <c r="E46" s="179">
        <v>0</v>
      </c>
      <c r="F46" s="187" t="s">
        <v>174</v>
      </c>
      <c r="G46" s="187" t="s">
        <v>175</v>
      </c>
      <c r="H46" s="187" t="s">
        <v>174</v>
      </c>
      <c r="I46" s="179">
        <v>0</v>
      </c>
      <c r="J46" s="187" t="s">
        <v>174</v>
      </c>
      <c r="K46" s="132"/>
      <c r="L46" s="67"/>
    </row>
    <row r="47" spans="1:13" ht="60.75" customHeight="1">
      <c r="A47" s="175" t="s">
        <v>44</v>
      </c>
      <c r="B47" s="66" t="s">
        <v>114</v>
      </c>
      <c r="C47" s="174" t="s">
        <v>16</v>
      </c>
      <c r="D47" s="174" t="s">
        <v>130</v>
      </c>
      <c r="E47" s="171">
        <v>0</v>
      </c>
      <c r="F47" s="171">
        <v>0</v>
      </c>
      <c r="G47" s="171">
        <v>0</v>
      </c>
      <c r="H47" s="171">
        <v>0</v>
      </c>
      <c r="I47" s="171">
        <v>0</v>
      </c>
      <c r="J47" s="171">
        <v>0</v>
      </c>
      <c r="K47" s="147" t="s">
        <v>151</v>
      </c>
      <c r="L47" s="206" t="s">
        <v>78</v>
      </c>
    </row>
    <row r="48" spans="1:13" s="53" customFormat="1" ht="62.25" customHeight="1">
      <c r="A48" s="175" t="s">
        <v>113</v>
      </c>
      <c r="B48" s="66" t="s">
        <v>75</v>
      </c>
      <c r="C48" s="174" t="s">
        <v>16</v>
      </c>
      <c r="D48" s="174" t="s">
        <v>130</v>
      </c>
      <c r="E48" s="171">
        <v>0</v>
      </c>
      <c r="F48" s="171">
        <v>0</v>
      </c>
      <c r="G48" s="171">
        <v>0</v>
      </c>
      <c r="H48" s="171">
        <v>0</v>
      </c>
      <c r="I48" s="171">
        <v>0</v>
      </c>
      <c r="J48" s="171">
        <v>0</v>
      </c>
      <c r="K48" s="132" t="s">
        <v>150</v>
      </c>
      <c r="L48" s="206" t="s">
        <v>78</v>
      </c>
    </row>
    <row r="49" spans="1:13" s="110" customFormat="1" ht="68.25" customHeight="1">
      <c r="A49" s="175" t="s">
        <v>163</v>
      </c>
      <c r="B49" s="183" t="s">
        <v>172</v>
      </c>
      <c r="C49" s="174" t="s">
        <v>16</v>
      </c>
      <c r="D49" s="174"/>
      <c r="E49" s="171">
        <v>0</v>
      </c>
      <c r="F49" s="171">
        <v>0</v>
      </c>
      <c r="G49" s="171">
        <v>0</v>
      </c>
      <c r="H49" s="171">
        <v>0</v>
      </c>
      <c r="I49" s="171">
        <v>0</v>
      </c>
      <c r="J49" s="171">
        <v>0</v>
      </c>
      <c r="K49" s="145"/>
      <c r="L49" s="145"/>
    </row>
    <row r="50" spans="1:13" s="110" customFormat="1" ht="62.25" customHeight="1">
      <c r="A50" s="175" t="s">
        <v>165</v>
      </c>
      <c r="B50" s="177" t="s">
        <v>181</v>
      </c>
      <c r="C50" s="178" t="s">
        <v>16</v>
      </c>
      <c r="D50" s="178" t="s">
        <v>130</v>
      </c>
      <c r="E50" s="176">
        <v>0</v>
      </c>
      <c r="F50" s="176">
        <v>0</v>
      </c>
      <c r="G50" s="176">
        <v>0</v>
      </c>
      <c r="H50" s="176">
        <v>0</v>
      </c>
      <c r="I50" s="176">
        <v>0</v>
      </c>
      <c r="J50" s="176">
        <v>0</v>
      </c>
      <c r="K50" s="114" t="s">
        <v>188</v>
      </c>
      <c r="L50" s="114" t="s">
        <v>205</v>
      </c>
    </row>
    <row r="51" spans="1:13" s="110" customFormat="1" ht="62.25" customHeight="1">
      <c r="A51" s="175" t="s">
        <v>166</v>
      </c>
      <c r="B51" s="177" t="s">
        <v>179</v>
      </c>
      <c r="C51" s="178" t="s">
        <v>16</v>
      </c>
      <c r="D51" s="178" t="s">
        <v>130</v>
      </c>
      <c r="E51" s="176">
        <v>0</v>
      </c>
      <c r="F51" s="176">
        <v>0</v>
      </c>
      <c r="G51" s="176">
        <v>0</v>
      </c>
      <c r="H51" s="176">
        <v>0</v>
      </c>
      <c r="I51" s="176">
        <v>0</v>
      </c>
      <c r="J51" s="176">
        <v>0</v>
      </c>
      <c r="K51" s="114" t="s">
        <v>188</v>
      </c>
      <c r="L51" s="114" t="s">
        <v>206</v>
      </c>
    </row>
    <row r="52" spans="1:13" s="121" customFormat="1" ht="18.75" customHeight="1">
      <c r="A52" s="175"/>
      <c r="B52" s="184" t="s">
        <v>115</v>
      </c>
      <c r="C52" s="178"/>
      <c r="D52" s="178"/>
      <c r="E52" s="176">
        <f t="shared" ref="E52:J52" si="4">E55</f>
        <v>37220.664000000004</v>
      </c>
      <c r="F52" s="176">
        <f t="shared" si="4"/>
        <v>4588.47</v>
      </c>
      <c r="G52" s="176">
        <f>G55</f>
        <v>6000.094000000001</v>
      </c>
      <c r="H52" s="176">
        <f t="shared" si="4"/>
        <v>10188.099999999999</v>
      </c>
      <c r="I52" s="176">
        <f t="shared" si="4"/>
        <v>8046</v>
      </c>
      <c r="J52" s="176">
        <f t="shared" si="4"/>
        <v>8398</v>
      </c>
      <c r="K52" s="114"/>
      <c r="L52" s="105"/>
    </row>
    <row r="53" spans="1:13" s="57" customFormat="1" ht="20.25" customHeight="1">
      <c r="A53" s="175"/>
      <c r="B53" s="66" t="s">
        <v>116</v>
      </c>
      <c r="C53" s="174"/>
      <c r="D53" s="174"/>
      <c r="E53" s="171">
        <f t="shared" ref="E53:J53" si="5">E55</f>
        <v>37220.664000000004</v>
      </c>
      <c r="F53" s="171">
        <f t="shared" si="5"/>
        <v>4588.47</v>
      </c>
      <c r="G53" s="171">
        <f t="shared" si="5"/>
        <v>6000.094000000001</v>
      </c>
      <c r="H53" s="171">
        <f t="shared" si="5"/>
        <v>10188.099999999999</v>
      </c>
      <c r="I53" s="171">
        <f t="shared" si="5"/>
        <v>8046</v>
      </c>
      <c r="J53" s="171">
        <f t="shared" si="5"/>
        <v>8398</v>
      </c>
      <c r="K53" s="33"/>
      <c r="L53" s="6"/>
    </row>
    <row r="54" spans="1:13" s="57" customFormat="1" ht="20.25" customHeight="1">
      <c r="A54" s="175"/>
      <c r="B54" s="66" t="s">
        <v>117</v>
      </c>
      <c r="C54" s="174"/>
      <c r="D54" s="174"/>
      <c r="E54" s="171">
        <f t="shared" ref="E54:J54" si="6">E55</f>
        <v>37220.664000000004</v>
      </c>
      <c r="F54" s="171">
        <f t="shared" si="6"/>
        <v>4588.47</v>
      </c>
      <c r="G54" s="171">
        <f t="shared" si="6"/>
        <v>6000.094000000001</v>
      </c>
      <c r="H54" s="171">
        <f t="shared" si="6"/>
        <v>10188.099999999999</v>
      </c>
      <c r="I54" s="171">
        <f t="shared" si="6"/>
        <v>8046</v>
      </c>
      <c r="J54" s="171">
        <f t="shared" si="6"/>
        <v>8398</v>
      </c>
      <c r="K54" s="33"/>
      <c r="L54" s="6"/>
    </row>
    <row r="55" spans="1:13" s="65" customFormat="1" ht="17.25" customHeight="1">
      <c r="A55" s="175"/>
      <c r="B55" s="185" t="s">
        <v>116</v>
      </c>
      <c r="C55" s="174"/>
      <c r="D55" s="1"/>
      <c r="E55" s="179">
        <f>E17+E30+E46</f>
        <v>37220.664000000004</v>
      </c>
      <c r="F55" s="179">
        <f t="shared" ref="F55:J55" si="7">F17+F30+F46</f>
        <v>4588.47</v>
      </c>
      <c r="G55" s="186">
        <f t="shared" si="7"/>
        <v>6000.094000000001</v>
      </c>
      <c r="H55" s="179">
        <f>H17+H30+H46</f>
        <v>10188.099999999999</v>
      </c>
      <c r="I55" s="179">
        <f t="shared" si="7"/>
        <v>8046</v>
      </c>
      <c r="J55" s="179">
        <f t="shared" si="7"/>
        <v>8398</v>
      </c>
      <c r="K55" s="61"/>
      <c r="L55" s="6"/>
    </row>
    <row r="56" spans="1:13" s="164" customFormat="1" ht="17.25" customHeight="1">
      <c r="A56" s="165"/>
      <c r="B56" s="50"/>
      <c r="C56" s="166"/>
      <c r="D56" s="167"/>
      <c r="E56" s="168"/>
      <c r="F56" s="168"/>
      <c r="G56" s="168"/>
      <c r="H56" s="168"/>
      <c r="I56" s="168"/>
      <c r="J56" s="168"/>
      <c r="K56" s="167"/>
      <c r="L56" s="169"/>
    </row>
    <row r="57" spans="1:13" ht="14.25" customHeight="1">
      <c r="A57" s="129"/>
      <c r="B57" s="249"/>
      <c r="C57" s="249"/>
      <c r="E57" s="13"/>
      <c r="M57" s="22"/>
    </row>
    <row r="58" spans="1:13" ht="21.75" customHeight="1">
      <c r="B58" s="247"/>
      <c r="C58" s="248"/>
      <c r="D58" s="248"/>
      <c r="E58" s="248"/>
      <c r="F58" s="248"/>
      <c r="G58" s="248"/>
      <c r="H58" s="248"/>
      <c r="I58" s="248"/>
      <c r="J58" s="248"/>
      <c r="K58" s="248"/>
      <c r="L58" s="248"/>
    </row>
    <row r="59" spans="1:13">
      <c r="B59" s="248"/>
      <c r="C59" s="248"/>
      <c r="D59" s="248"/>
      <c r="E59" s="248"/>
      <c r="F59" s="248"/>
      <c r="G59" s="248"/>
      <c r="H59" s="248"/>
      <c r="I59" s="248"/>
      <c r="J59" s="248"/>
      <c r="K59" s="248"/>
      <c r="L59" s="248"/>
    </row>
  </sheetData>
  <mergeCells count="59">
    <mergeCell ref="I1:L4"/>
    <mergeCell ref="B58:L59"/>
    <mergeCell ref="B57:C57"/>
    <mergeCell ref="B30:B31"/>
    <mergeCell ref="L22:L23"/>
    <mergeCell ref="F3:G3"/>
    <mergeCell ref="F5:L5"/>
    <mergeCell ref="K6:L6"/>
    <mergeCell ref="K7:L7"/>
    <mergeCell ref="K20:K21"/>
    <mergeCell ref="L20:L21"/>
    <mergeCell ref="H20:H21"/>
    <mergeCell ref="L13:L14"/>
    <mergeCell ref="A8:L8"/>
    <mergeCell ref="A9:L9"/>
    <mergeCell ref="A16:L16"/>
    <mergeCell ref="A17:A18"/>
    <mergeCell ref="F13:J13"/>
    <mergeCell ref="I20:I21"/>
    <mergeCell ref="J20:J21"/>
    <mergeCell ref="D20:D21"/>
    <mergeCell ref="C20:C21"/>
    <mergeCell ref="G20:G21"/>
    <mergeCell ref="E20:E21"/>
    <mergeCell ref="F20:F21"/>
    <mergeCell ref="B20:B21"/>
    <mergeCell ref="C13:C14"/>
    <mergeCell ref="D13:D14"/>
    <mergeCell ref="B17:B18"/>
    <mergeCell ref="A20:A21"/>
    <mergeCell ref="B13:B14"/>
    <mergeCell ref="A25:A26"/>
    <mergeCell ref="B25:B26"/>
    <mergeCell ref="E25:E26"/>
    <mergeCell ref="F25:F26"/>
    <mergeCell ref="G25:G26"/>
    <mergeCell ref="C25:C26"/>
    <mergeCell ref="D25:D26"/>
    <mergeCell ref="L25:L26"/>
    <mergeCell ref="H25:H26"/>
    <mergeCell ref="K25:K26"/>
    <mergeCell ref="I25:I26"/>
    <mergeCell ref="J25:J26"/>
    <mergeCell ref="A10:L10"/>
    <mergeCell ref="A11:L11"/>
    <mergeCell ref="H22:H23"/>
    <mergeCell ref="A22:A23"/>
    <mergeCell ref="B22:B23"/>
    <mergeCell ref="E22:E23"/>
    <mergeCell ref="E13:E14"/>
    <mergeCell ref="C22:C23"/>
    <mergeCell ref="D22:D23"/>
    <mergeCell ref="K13:K14"/>
    <mergeCell ref="K22:K23"/>
    <mergeCell ref="F22:F23"/>
    <mergeCell ref="G22:G23"/>
    <mergeCell ref="I22:I23"/>
    <mergeCell ref="J22:J23"/>
    <mergeCell ref="A13:A14"/>
  </mergeCells>
  <phoneticPr fontId="9" type="noConversion"/>
  <pageMargins left="0.63" right="0.23622047244094491" top="0.56999999999999995" bottom="0.35433070866141736" header="0.31496062992125984" footer="0.11811023622047245"/>
  <pageSetup paperSize="9" scale="75" orientation="landscape" r:id="rId1"/>
  <headerFooter alignWithMargins="0"/>
  <rowBreaks count="2" manualBreakCount="2">
    <brk id="24" max="16383" man="1"/>
    <brk id="36" max="16383" man="1"/>
  </rowBreaks>
</worksheet>
</file>

<file path=xl/worksheets/sheet2.xml><?xml version="1.0" encoding="utf-8"?>
<worksheet xmlns="http://schemas.openxmlformats.org/spreadsheetml/2006/main" xmlns:r="http://schemas.openxmlformats.org/officeDocument/2006/relationships">
  <dimension ref="A1:L98"/>
  <sheetViews>
    <sheetView tabSelected="1" zoomScalePageLayoutView="90" workbookViewId="0">
      <selection activeCell="N3" sqref="N3"/>
    </sheetView>
  </sheetViews>
  <sheetFormatPr defaultRowHeight="15"/>
  <cols>
    <col min="1" max="1" width="6.5703125" customWidth="1"/>
    <col min="2" max="2" width="26.28515625" customWidth="1"/>
    <col min="3" max="3" width="11.7109375" customWidth="1"/>
    <col min="4" max="4" width="12" customWidth="1"/>
    <col min="5" max="5" width="24.85546875" customWidth="1"/>
    <col min="6" max="6" width="9.85546875" customWidth="1"/>
    <col min="8" max="8" width="10.42578125" customWidth="1"/>
  </cols>
  <sheetData>
    <row r="1" spans="1:11" ht="19.5" customHeight="1">
      <c r="F1" s="260" t="s">
        <v>218</v>
      </c>
      <c r="G1" s="257"/>
      <c r="H1" s="257"/>
      <c r="I1" s="257"/>
      <c r="J1" s="257"/>
    </row>
    <row r="2" spans="1:11" ht="16.5" customHeight="1">
      <c r="F2" s="260" t="s">
        <v>154</v>
      </c>
      <c r="G2" s="257"/>
      <c r="H2" s="257"/>
      <c r="I2" s="257"/>
      <c r="J2" s="257"/>
    </row>
    <row r="3" spans="1:11" ht="18" customHeight="1">
      <c r="F3" s="260" t="s">
        <v>155</v>
      </c>
      <c r="G3" s="257"/>
      <c r="H3" s="257"/>
      <c r="I3" s="257"/>
      <c r="J3" s="257"/>
    </row>
    <row r="4" spans="1:11" ht="17.25" customHeight="1">
      <c r="F4" s="260" t="s">
        <v>207</v>
      </c>
      <c r="G4" s="260"/>
      <c r="H4" s="260"/>
      <c r="I4" s="260"/>
      <c r="J4" s="260"/>
    </row>
    <row r="5" spans="1:11" ht="6.75" customHeight="1"/>
    <row r="6" spans="1:11" ht="16.5" customHeight="1">
      <c r="A6" s="26"/>
      <c r="B6" s="26"/>
      <c r="C6" s="26"/>
      <c r="D6" s="26"/>
      <c r="E6" s="59"/>
      <c r="F6" s="251" t="s">
        <v>156</v>
      </c>
      <c r="G6" s="251"/>
      <c r="H6" s="251"/>
      <c r="I6" s="251"/>
      <c r="J6" s="257"/>
      <c r="K6" s="257"/>
    </row>
    <row r="7" spans="1:11" ht="16.5" customHeight="1">
      <c r="A7" s="26"/>
      <c r="B7" s="26"/>
      <c r="C7" s="26"/>
      <c r="D7" s="26"/>
      <c r="E7" s="210" t="s">
        <v>221</v>
      </c>
      <c r="F7" s="261" t="s">
        <v>197</v>
      </c>
      <c r="G7" s="261"/>
      <c r="H7" s="261"/>
      <c r="I7" s="261"/>
      <c r="J7" s="261"/>
      <c r="K7" s="261"/>
    </row>
    <row r="8" spans="1:11" ht="16.5" customHeight="1">
      <c r="A8" s="26"/>
      <c r="B8" s="26"/>
      <c r="C8" s="26"/>
      <c r="D8" s="26"/>
      <c r="E8" s="58"/>
      <c r="F8" s="251" t="s">
        <v>187</v>
      </c>
      <c r="G8" s="251"/>
      <c r="H8" s="251"/>
      <c r="I8" s="251"/>
      <c r="J8" s="257"/>
    </row>
    <row r="9" spans="1:11" ht="17.25" customHeight="1">
      <c r="A9" s="26"/>
      <c r="B9" s="26"/>
      <c r="C9" s="26"/>
      <c r="D9" s="26"/>
      <c r="E9" s="58"/>
      <c r="F9" s="251" t="s">
        <v>143</v>
      </c>
      <c r="G9" s="251"/>
      <c r="H9" s="251"/>
      <c r="I9" s="251"/>
      <c r="J9" s="257"/>
    </row>
    <row r="10" spans="1:11" ht="0.75" customHeight="1">
      <c r="A10" s="26"/>
      <c r="B10" s="26"/>
      <c r="C10" s="40" t="s">
        <v>46</v>
      </c>
      <c r="D10" s="40"/>
      <c r="E10" s="256" t="s">
        <v>146</v>
      </c>
      <c r="F10" s="256"/>
      <c r="G10" s="256"/>
      <c r="H10" s="256"/>
      <c r="I10" s="256"/>
    </row>
    <row r="11" spans="1:11" ht="19.5" hidden="1" customHeight="1">
      <c r="A11" s="26"/>
      <c r="B11" s="26"/>
      <c r="C11" s="40"/>
      <c r="D11" s="40"/>
      <c r="E11" s="256" t="s">
        <v>144</v>
      </c>
      <c r="F11" s="256"/>
      <c r="G11" s="256"/>
      <c r="H11" s="256"/>
      <c r="I11" s="256"/>
      <c r="J11" s="257"/>
      <c r="K11" s="257"/>
    </row>
    <row r="12" spans="1:11" ht="17.25" hidden="1" customHeight="1">
      <c r="A12" s="26"/>
      <c r="B12" s="26"/>
      <c r="C12" s="27"/>
      <c r="D12" s="40"/>
      <c r="E12" s="256" t="s">
        <v>145</v>
      </c>
      <c r="F12" s="256"/>
      <c r="G12" s="256"/>
      <c r="H12" s="256"/>
      <c r="I12" s="256"/>
      <c r="J12" s="257"/>
    </row>
    <row r="13" spans="1:11" ht="15.75">
      <c r="A13" s="259" t="s">
        <v>47</v>
      </c>
      <c r="B13" s="259"/>
      <c r="C13" s="259"/>
      <c r="D13" s="259"/>
      <c r="E13" s="259"/>
      <c r="F13" s="259"/>
      <c r="G13" s="259"/>
      <c r="H13" s="259"/>
      <c r="I13" s="259"/>
    </row>
    <row r="14" spans="1:11" ht="15.75">
      <c r="A14" s="258" t="s">
        <v>135</v>
      </c>
      <c r="B14" s="258"/>
      <c r="C14" s="258"/>
      <c r="D14" s="258"/>
      <c r="E14" s="258"/>
      <c r="F14" s="258"/>
      <c r="G14" s="258"/>
      <c r="H14" s="258"/>
      <c r="I14" s="258"/>
    </row>
    <row r="15" spans="1:11" ht="52.5" customHeight="1">
      <c r="A15" s="255" t="s">
        <v>48</v>
      </c>
      <c r="B15" s="255" t="s">
        <v>105</v>
      </c>
      <c r="C15" s="255" t="s">
        <v>107</v>
      </c>
      <c r="D15" s="255"/>
      <c r="E15" s="255" t="s">
        <v>108</v>
      </c>
      <c r="F15" s="255" t="s">
        <v>118</v>
      </c>
      <c r="G15" s="277" t="s">
        <v>49</v>
      </c>
      <c r="H15" s="278"/>
      <c r="I15" s="278"/>
      <c r="J15" s="279"/>
      <c r="K15" s="280"/>
    </row>
    <row r="16" spans="1:11" ht="25.5">
      <c r="A16" s="255"/>
      <c r="B16" s="255"/>
      <c r="C16" s="41" t="s">
        <v>4</v>
      </c>
      <c r="D16" s="41" t="s">
        <v>50</v>
      </c>
      <c r="E16" s="255"/>
      <c r="F16" s="255"/>
      <c r="G16" s="41">
        <v>2023</v>
      </c>
      <c r="H16" s="41">
        <v>2024</v>
      </c>
      <c r="I16" s="41">
        <v>2025</v>
      </c>
      <c r="J16" s="74">
        <v>2026</v>
      </c>
      <c r="K16" s="74">
        <v>2027</v>
      </c>
    </row>
    <row r="17" spans="1:11">
      <c r="A17" s="8">
        <v>1</v>
      </c>
      <c r="B17" s="8">
        <v>2</v>
      </c>
      <c r="C17" s="8">
        <v>3</v>
      </c>
      <c r="D17" s="8">
        <v>4</v>
      </c>
      <c r="E17" s="41">
        <v>5</v>
      </c>
      <c r="F17" s="8">
        <v>6</v>
      </c>
      <c r="G17" s="8">
        <v>7</v>
      </c>
      <c r="H17" s="8">
        <v>8</v>
      </c>
      <c r="I17" s="8">
        <v>9</v>
      </c>
      <c r="J17" s="74">
        <v>10</v>
      </c>
      <c r="K17" s="74">
        <v>11</v>
      </c>
    </row>
    <row r="18" spans="1:11" ht="22.5" customHeight="1">
      <c r="A18" s="239" t="s">
        <v>106</v>
      </c>
      <c r="B18" s="274"/>
      <c r="C18" s="274"/>
      <c r="D18" s="274"/>
      <c r="E18" s="274"/>
      <c r="F18" s="274"/>
      <c r="G18" s="274"/>
      <c r="H18" s="274"/>
      <c r="I18" s="275"/>
      <c r="J18" s="52"/>
      <c r="K18" s="52"/>
    </row>
    <row r="19" spans="1:11" ht="129" customHeight="1">
      <c r="A19" s="56">
        <v>1</v>
      </c>
      <c r="B19" s="140" t="s">
        <v>158</v>
      </c>
      <c r="C19" s="119">
        <f>C20+C23+C24+C26+C28+C31+C32+C33</f>
        <v>24377.8</v>
      </c>
      <c r="D19" s="120">
        <f>D20+D24+D26+D28+D31</f>
        <v>0</v>
      </c>
      <c r="E19" s="143"/>
      <c r="F19" s="52"/>
      <c r="G19" s="52"/>
      <c r="H19" s="52"/>
      <c r="I19" s="52"/>
      <c r="J19" s="52"/>
      <c r="K19" s="52"/>
    </row>
    <row r="20" spans="1:11" ht="25.5">
      <c r="A20" s="262" t="s">
        <v>3</v>
      </c>
      <c r="B20" s="263" t="s">
        <v>109</v>
      </c>
      <c r="C20" s="264">
        <f>'перечень мероприятий'!E19</f>
        <v>16377.7</v>
      </c>
      <c r="D20" s="264">
        <v>0</v>
      </c>
      <c r="E20" s="137" t="s">
        <v>51</v>
      </c>
      <c r="F20" s="41" t="s">
        <v>52</v>
      </c>
      <c r="G20" s="36" t="s">
        <v>53</v>
      </c>
      <c r="H20" s="36" t="s">
        <v>53</v>
      </c>
      <c r="I20" s="41">
        <v>1</v>
      </c>
      <c r="J20" s="74">
        <v>1</v>
      </c>
      <c r="K20" s="74">
        <v>1</v>
      </c>
    </row>
    <row r="21" spans="1:11" ht="25.5">
      <c r="A21" s="262"/>
      <c r="B21" s="263"/>
      <c r="C21" s="264"/>
      <c r="D21" s="264"/>
      <c r="E21" s="137" t="s">
        <v>54</v>
      </c>
      <c r="F21" s="41" t="s">
        <v>55</v>
      </c>
      <c r="G21" s="90" t="s">
        <v>152</v>
      </c>
      <c r="H21" s="163" t="s">
        <v>192</v>
      </c>
      <c r="I21" s="91">
        <v>77</v>
      </c>
      <c r="J21" s="74">
        <v>82</v>
      </c>
      <c r="K21" s="74">
        <v>87</v>
      </c>
    </row>
    <row r="22" spans="1:11" ht="27" customHeight="1">
      <c r="A22" s="262"/>
      <c r="B22" s="263"/>
      <c r="C22" s="264"/>
      <c r="D22" s="264"/>
      <c r="E22" s="137" t="s">
        <v>56</v>
      </c>
      <c r="F22" s="41" t="s">
        <v>52</v>
      </c>
      <c r="G22" s="89" t="s">
        <v>111</v>
      </c>
      <c r="H22" s="89" t="s">
        <v>111</v>
      </c>
      <c r="I22" s="41">
        <v>2</v>
      </c>
      <c r="J22" s="74">
        <v>2</v>
      </c>
      <c r="K22" s="74">
        <v>2</v>
      </c>
    </row>
    <row r="23" spans="1:11" ht="52.5" customHeight="1">
      <c r="A23" s="76" t="s">
        <v>5</v>
      </c>
      <c r="B23" s="75" t="s">
        <v>6</v>
      </c>
      <c r="C23" s="77">
        <f>'перечень мероприятий'!E20</f>
        <v>0</v>
      </c>
      <c r="D23" s="77">
        <v>0</v>
      </c>
      <c r="E23" s="137" t="s">
        <v>57</v>
      </c>
      <c r="F23" s="41" t="s">
        <v>52</v>
      </c>
      <c r="G23" s="41">
        <v>5</v>
      </c>
      <c r="H23" s="41">
        <v>5</v>
      </c>
      <c r="I23" s="41">
        <v>5</v>
      </c>
      <c r="J23" s="74">
        <v>5</v>
      </c>
      <c r="K23" s="74">
        <v>5</v>
      </c>
    </row>
    <row r="24" spans="1:11" ht="29.25" customHeight="1">
      <c r="A24" s="262" t="s">
        <v>7</v>
      </c>
      <c r="B24" s="263" t="str">
        <f>'[1]перечень мероприятий'!B13</f>
        <v>Проведение учений на социально значимых и потенциально опасных объектах</v>
      </c>
      <c r="C24" s="264">
        <v>0</v>
      </c>
      <c r="D24" s="264">
        <v>0</v>
      </c>
      <c r="E24" s="137" t="s">
        <v>58</v>
      </c>
      <c r="F24" s="41" t="s">
        <v>52</v>
      </c>
      <c r="G24" s="41">
        <v>1</v>
      </c>
      <c r="H24" s="41">
        <v>1</v>
      </c>
      <c r="I24" s="41">
        <v>1</v>
      </c>
      <c r="J24" s="74">
        <v>1</v>
      </c>
      <c r="K24" s="74">
        <v>1</v>
      </c>
    </row>
    <row r="25" spans="1:11" ht="22.5" customHeight="1">
      <c r="A25" s="262"/>
      <c r="B25" s="263"/>
      <c r="C25" s="264"/>
      <c r="D25" s="264"/>
      <c r="E25" s="137" t="s">
        <v>59</v>
      </c>
      <c r="F25" s="41" t="s">
        <v>60</v>
      </c>
      <c r="G25" s="41">
        <v>50</v>
      </c>
      <c r="H25" s="158">
        <v>50</v>
      </c>
      <c r="I25" s="158">
        <v>50</v>
      </c>
      <c r="J25" s="158">
        <v>50</v>
      </c>
      <c r="K25" s="158">
        <v>50</v>
      </c>
    </row>
    <row r="26" spans="1:11" ht="24" customHeight="1">
      <c r="A26" s="276" t="s">
        <v>9</v>
      </c>
      <c r="B26" s="281" t="s">
        <v>10</v>
      </c>
      <c r="C26" s="265">
        <f>'перечень мероприятий'!E24</f>
        <v>3218.5</v>
      </c>
      <c r="D26" s="265">
        <v>0</v>
      </c>
      <c r="E26" s="115" t="s">
        <v>61</v>
      </c>
      <c r="F26" s="115" t="s">
        <v>52</v>
      </c>
      <c r="G26" s="115">
        <v>149</v>
      </c>
      <c r="H26" s="115">
        <v>185</v>
      </c>
      <c r="I26" s="115">
        <v>170</v>
      </c>
      <c r="J26" s="115">
        <v>175</v>
      </c>
      <c r="K26" s="115">
        <v>180</v>
      </c>
    </row>
    <row r="27" spans="1:11" ht="41.25" customHeight="1">
      <c r="A27" s="276"/>
      <c r="B27" s="281"/>
      <c r="C27" s="265"/>
      <c r="D27" s="265"/>
      <c r="E27" s="115" t="s">
        <v>62</v>
      </c>
      <c r="F27" s="115" t="s">
        <v>60</v>
      </c>
      <c r="G27" s="115">
        <v>12</v>
      </c>
      <c r="H27" s="115">
        <v>12</v>
      </c>
      <c r="I27" s="115">
        <v>12</v>
      </c>
      <c r="J27" s="115">
        <v>12</v>
      </c>
      <c r="K27" s="115">
        <v>12</v>
      </c>
    </row>
    <row r="28" spans="1:11" ht="36.75" hidden="1" customHeight="1">
      <c r="A28" s="282" t="s">
        <v>11</v>
      </c>
      <c r="B28" s="266" t="str">
        <f>'перечень мероприятий'!B25</f>
        <v>Обслуживание системы контроля доступа и пожарной сигнализации в здании администрации МО Сертолово</v>
      </c>
      <c r="C28" s="269">
        <f>'перечень мероприятий'!E25</f>
        <v>700.35</v>
      </c>
      <c r="D28" s="269">
        <v>0</v>
      </c>
      <c r="E28" s="291" t="s">
        <v>76</v>
      </c>
      <c r="F28" s="272" t="s">
        <v>52</v>
      </c>
      <c r="G28" s="272">
        <v>1</v>
      </c>
      <c r="H28" s="272">
        <v>1</v>
      </c>
      <c r="I28" s="272">
        <v>1</v>
      </c>
      <c r="J28" s="291">
        <v>1</v>
      </c>
      <c r="K28" s="291">
        <v>1</v>
      </c>
    </row>
    <row r="29" spans="1:11" ht="40.5" customHeight="1">
      <c r="A29" s="283"/>
      <c r="B29" s="267"/>
      <c r="C29" s="270"/>
      <c r="D29" s="270"/>
      <c r="E29" s="292"/>
      <c r="F29" s="294"/>
      <c r="G29" s="294"/>
      <c r="H29" s="294"/>
      <c r="I29" s="294"/>
      <c r="J29" s="292"/>
      <c r="K29" s="292"/>
    </row>
    <row r="30" spans="1:11" ht="51" hidden="1" customHeight="1">
      <c r="A30" s="286"/>
      <c r="B30" s="268"/>
      <c r="C30" s="271"/>
      <c r="D30" s="271"/>
      <c r="E30" s="293"/>
      <c r="F30" s="295"/>
      <c r="G30" s="295"/>
      <c r="H30" s="295"/>
      <c r="I30" s="295"/>
      <c r="J30" s="293"/>
      <c r="K30" s="293"/>
    </row>
    <row r="31" spans="1:11" ht="47.25" customHeight="1">
      <c r="A31" s="73" t="s">
        <v>13</v>
      </c>
      <c r="B31" s="39" t="str">
        <f>'перечень мероприятий'!B27</f>
        <v>Правовое информирование по вопросам профилактики правонарушений</v>
      </c>
      <c r="C31" s="38">
        <f>'перечень мероприятий'!E27</f>
        <v>0</v>
      </c>
      <c r="D31" s="37">
        <v>0</v>
      </c>
      <c r="E31" s="137" t="s">
        <v>57</v>
      </c>
      <c r="F31" s="41" t="s">
        <v>63</v>
      </c>
      <c r="G31" s="41">
        <v>5</v>
      </c>
      <c r="H31" s="41">
        <v>5</v>
      </c>
      <c r="I31" s="41">
        <v>5</v>
      </c>
      <c r="J31" s="74">
        <v>5</v>
      </c>
      <c r="K31" s="74">
        <v>5</v>
      </c>
    </row>
    <row r="32" spans="1:11" ht="44.25" customHeight="1">
      <c r="A32" s="93" t="s">
        <v>14</v>
      </c>
      <c r="B32" s="116" t="s">
        <v>97</v>
      </c>
      <c r="C32" s="94">
        <f>'перечень мероприятий'!E28</f>
        <v>3176.3</v>
      </c>
      <c r="D32" s="94">
        <v>0</v>
      </c>
      <c r="E32" s="115" t="s">
        <v>54</v>
      </c>
      <c r="F32" s="115" t="s">
        <v>96</v>
      </c>
      <c r="G32" s="115">
        <v>6</v>
      </c>
      <c r="H32" s="115">
        <v>10</v>
      </c>
      <c r="I32" s="115">
        <v>14</v>
      </c>
      <c r="J32" s="74">
        <v>10</v>
      </c>
      <c r="K32" s="74">
        <v>10</v>
      </c>
    </row>
    <row r="33" spans="1:11" ht="55.5" customHeight="1">
      <c r="A33" s="160" t="s">
        <v>167</v>
      </c>
      <c r="B33" s="161" t="s">
        <v>168</v>
      </c>
      <c r="C33" s="162">
        <f>'перечень мероприятий'!E29</f>
        <v>904.95</v>
      </c>
      <c r="D33" s="159">
        <v>0</v>
      </c>
      <c r="E33" s="115" t="s">
        <v>173</v>
      </c>
      <c r="F33" s="115" t="s">
        <v>96</v>
      </c>
      <c r="G33" s="115">
        <v>1</v>
      </c>
      <c r="H33" s="115">
        <v>3</v>
      </c>
      <c r="I33" s="115">
        <v>3</v>
      </c>
      <c r="J33" s="74">
        <v>3</v>
      </c>
      <c r="K33" s="74">
        <v>3</v>
      </c>
    </row>
    <row r="34" spans="1:11" ht="116.25" customHeight="1">
      <c r="A34" s="64" t="s">
        <v>120</v>
      </c>
      <c r="B34" s="141" t="s">
        <v>199</v>
      </c>
      <c r="C34" s="9">
        <f>C35+C37+C39+C42+C43+C45+C47+C48+C49+C50+C51+C52+C54</f>
        <v>12842.864000000001</v>
      </c>
      <c r="D34" s="9">
        <v>0</v>
      </c>
      <c r="E34" s="137"/>
      <c r="F34" s="41"/>
      <c r="G34" s="41"/>
      <c r="H34" s="41"/>
      <c r="I34" s="41"/>
      <c r="J34" s="74"/>
      <c r="K34" s="74"/>
    </row>
    <row r="35" spans="1:11">
      <c r="A35" s="262" t="s">
        <v>20</v>
      </c>
      <c r="B35" s="263" t="s">
        <v>65</v>
      </c>
      <c r="C35" s="264">
        <f>'перечень мероприятий'!E32</f>
        <v>0</v>
      </c>
      <c r="D35" s="287">
        <v>0</v>
      </c>
      <c r="E35" s="137" t="s">
        <v>58</v>
      </c>
      <c r="F35" s="41" t="s">
        <v>52</v>
      </c>
      <c r="G35" s="41">
        <v>1</v>
      </c>
      <c r="H35" s="41">
        <v>1</v>
      </c>
      <c r="I35" s="41">
        <v>1</v>
      </c>
      <c r="J35" s="74">
        <v>1</v>
      </c>
      <c r="K35" s="74">
        <v>1</v>
      </c>
    </row>
    <row r="36" spans="1:11" ht="27" customHeight="1">
      <c r="A36" s="262"/>
      <c r="B36" s="263"/>
      <c r="C36" s="264"/>
      <c r="D36" s="287"/>
      <c r="E36" s="137" t="s">
        <v>59</v>
      </c>
      <c r="F36" s="41" t="s">
        <v>60</v>
      </c>
      <c r="G36" s="41">
        <v>50</v>
      </c>
      <c r="H36" s="158">
        <v>50</v>
      </c>
      <c r="I36" s="158">
        <v>50</v>
      </c>
      <c r="J36" s="158">
        <v>50</v>
      </c>
      <c r="K36" s="158">
        <v>50</v>
      </c>
    </row>
    <row r="37" spans="1:11">
      <c r="A37" s="262" t="s">
        <v>23</v>
      </c>
      <c r="B37" s="263" t="s">
        <v>24</v>
      </c>
      <c r="C37" s="264">
        <f>'перечень мероприятий'!E33</f>
        <v>191.1</v>
      </c>
      <c r="D37" s="287">
        <v>0</v>
      </c>
      <c r="E37" s="137" t="s">
        <v>57</v>
      </c>
      <c r="F37" s="41" t="s">
        <v>52</v>
      </c>
      <c r="G37" s="41">
        <v>12</v>
      </c>
      <c r="H37" s="41">
        <v>35</v>
      </c>
      <c r="I37" s="41">
        <v>35</v>
      </c>
      <c r="J37" s="74">
        <v>40</v>
      </c>
      <c r="K37" s="74">
        <v>40</v>
      </c>
    </row>
    <row r="38" spans="1:11" ht="65.25" customHeight="1">
      <c r="A38" s="262"/>
      <c r="B38" s="263"/>
      <c r="C38" s="264"/>
      <c r="D38" s="287"/>
      <c r="E38" s="137" t="s">
        <v>66</v>
      </c>
      <c r="F38" s="41" t="s">
        <v>55</v>
      </c>
      <c r="G38" s="41">
        <v>15</v>
      </c>
      <c r="H38" s="41">
        <v>30</v>
      </c>
      <c r="I38" s="79">
        <v>17</v>
      </c>
      <c r="J38" s="74">
        <v>15</v>
      </c>
      <c r="K38" s="74">
        <v>15</v>
      </c>
    </row>
    <row r="39" spans="1:11" ht="19.5" customHeight="1">
      <c r="A39" s="282" t="s">
        <v>26</v>
      </c>
      <c r="B39" s="266" t="s">
        <v>132</v>
      </c>
      <c r="C39" s="269">
        <f>'перечень мероприятий'!E34</f>
        <v>122.2</v>
      </c>
      <c r="D39" s="297">
        <v>0</v>
      </c>
      <c r="E39" s="272" t="s">
        <v>67</v>
      </c>
      <c r="F39" s="272" t="s">
        <v>55</v>
      </c>
      <c r="G39" s="272">
        <v>3</v>
      </c>
      <c r="H39" s="272">
        <v>3</v>
      </c>
      <c r="I39" s="272">
        <v>3</v>
      </c>
      <c r="J39" s="272">
        <v>3</v>
      </c>
      <c r="K39" s="272">
        <v>3</v>
      </c>
    </row>
    <row r="40" spans="1:11" ht="21.75" customHeight="1">
      <c r="A40" s="283"/>
      <c r="B40" s="267"/>
      <c r="C40" s="270"/>
      <c r="D40" s="298"/>
      <c r="E40" s="273"/>
      <c r="F40" s="273"/>
      <c r="G40" s="273"/>
      <c r="H40" s="273"/>
      <c r="I40" s="273"/>
      <c r="J40" s="273"/>
      <c r="K40" s="273"/>
    </row>
    <row r="41" spans="1:11" ht="25.5" customHeight="1">
      <c r="A41" s="273"/>
      <c r="B41" s="296"/>
      <c r="C41" s="273"/>
      <c r="D41" s="273"/>
      <c r="E41" s="115" t="s">
        <v>133</v>
      </c>
      <c r="F41" s="115" t="s">
        <v>55</v>
      </c>
      <c r="G41" s="115">
        <v>1</v>
      </c>
      <c r="H41" s="115">
        <v>1</v>
      </c>
      <c r="I41" s="115"/>
      <c r="J41" s="74"/>
      <c r="K41" s="74"/>
    </row>
    <row r="42" spans="1:11" ht="191.25" customHeight="1">
      <c r="A42" s="80" t="s">
        <v>28</v>
      </c>
      <c r="B42" s="192" t="s">
        <v>68</v>
      </c>
      <c r="C42" s="87">
        <f>'перечень мероприятий'!E35</f>
        <v>241.7</v>
      </c>
      <c r="D42" s="37">
        <v>0</v>
      </c>
      <c r="E42" s="137" t="s">
        <v>69</v>
      </c>
      <c r="F42" s="41" t="s">
        <v>52</v>
      </c>
      <c r="G42" s="41">
        <v>1</v>
      </c>
      <c r="H42" s="41">
        <v>1</v>
      </c>
      <c r="I42" s="41">
        <v>1</v>
      </c>
      <c r="J42" s="74">
        <v>1</v>
      </c>
      <c r="K42" s="74">
        <v>1</v>
      </c>
    </row>
    <row r="43" spans="1:11" ht="25.5">
      <c r="A43" s="262" t="s">
        <v>29</v>
      </c>
      <c r="B43" s="288" t="s">
        <v>70</v>
      </c>
      <c r="C43" s="287">
        <f>'перечень мероприятий'!E36</f>
        <v>0</v>
      </c>
      <c r="D43" s="264">
        <v>0</v>
      </c>
      <c r="E43" s="137" t="s">
        <v>71</v>
      </c>
      <c r="F43" s="41" t="s">
        <v>60</v>
      </c>
      <c r="G43" s="41">
        <v>10</v>
      </c>
      <c r="H43" s="41">
        <v>10</v>
      </c>
      <c r="I43" s="41">
        <v>10</v>
      </c>
      <c r="J43" s="74">
        <v>10</v>
      </c>
      <c r="K43" s="74">
        <v>10</v>
      </c>
    </row>
    <row r="44" spans="1:11" ht="25.5">
      <c r="A44" s="262"/>
      <c r="B44" s="288"/>
      <c r="C44" s="287"/>
      <c r="D44" s="264"/>
      <c r="E44" s="137" t="s">
        <v>72</v>
      </c>
      <c r="F44" s="41" t="s">
        <v>60</v>
      </c>
      <c r="G44" s="41">
        <v>10</v>
      </c>
      <c r="H44" s="41">
        <v>10</v>
      </c>
      <c r="I44" s="41">
        <v>10</v>
      </c>
      <c r="J44" s="74">
        <v>10</v>
      </c>
      <c r="K44" s="74">
        <v>10</v>
      </c>
    </row>
    <row r="45" spans="1:11" ht="25.5">
      <c r="A45" s="262" t="s">
        <v>31</v>
      </c>
      <c r="B45" s="288" t="s">
        <v>35</v>
      </c>
      <c r="C45" s="287">
        <f>'перечень мероприятий'!E37</f>
        <v>0</v>
      </c>
      <c r="D45" s="264">
        <v>0</v>
      </c>
      <c r="E45" s="137" t="s">
        <v>64</v>
      </c>
      <c r="F45" s="41" t="s">
        <v>60</v>
      </c>
      <c r="G45" s="41">
        <v>20</v>
      </c>
      <c r="H45" s="41">
        <v>25</v>
      </c>
      <c r="I45" s="41">
        <v>30</v>
      </c>
      <c r="J45" s="74">
        <v>32</v>
      </c>
      <c r="K45" s="74">
        <v>35</v>
      </c>
    </row>
    <row r="46" spans="1:11" ht="36.75" customHeight="1">
      <c r="A46" s="262"/>
      <c r="B46" s="288"/>
      <c r="C46" s="287"/>
      <c r="D46" s="264"/>
      <c r="E46" s="137" t="s">
        <v>73</v>
      </c>
      <c r="F46" s="41" t="s">
        <v>60</v>
      </c>
      <c r="G46" s="41">
        <v>20</v>
      </c>
      <c r="H46" s="41">
        <v>25</v>
      </c>
      <c r="I46" s="41">
        <v>30</v>
      </c>
      <c r="J46" s="74">
        <v>32</v>
      </c>
      <c r="K46" s="74">
        <v>35</v>
      </c>
    </row>
    <row r="47" spans="1:11" ht="25.5">
      <c r="A47" s="80" t="s">
        <v>34</v>
      </c>
      <c r="B47" s="136" t="s">
        <v>38</v>
      </c>
      <c r="C47" s="88">
        <f>'перечень мероприятий'!E38</f>
        <v>27.97</v>
      </c>
      <c r="D47" s="37">
        <v>0</v>
      </c>
      <c r="E47" s="137" t="s">
        <v>119</v>
      </c>
      <c r="F47" s="41" t="s">
        <v>74</v>
      </c>
      <c r="G47" s="41">
        <v>1</v>
      </c>
      <c r="H47" s="41">
        <v>0</v>
      </c>
      <c r="I47" s="79">
        <v>3</v>
      </c>
      <c r="J47" s="74">
        <v>1</v>
      </c>
      <c r="K47" s="74">
        <v>3</v>
      </c>
    </row>
    <row r="48" spans="1:11" ht="51">
      <c r="A48" s="80" t="s">
        <v>37</v>
      </c>
      <c r="B48" s="136" t="s">
        <v>41</v>
      </c>
      <c r="C48" s="38">
        <v>0</v>
      </c>
      <c r="D48" s="37">
        <v>0</v>
      </c>
      <c r="E48" s="137" t="s">
        <v>58</v>
      </c>
      <c r="F48" s="41" t="s">
        <v>52</v>
      </c>
      <c r="G48" s="41"/>
      <c r="H48" s="41">
        <v>1</v>
      </c>
      <c r="I48" s="41"/>
      <c r="J48" s="74"/>
      <c r="K48" s="74"/>
    </row>
    <row r="49" spans="1:12" ht="56.25" customHeight="1">
      <c r="A49" s="80" t="s">
        <v>40</v>
      </c>
      <c r="B49" s="136" t="str">
        <f>'перечень мероприятий'!B40</f>
        <v xml:space="preserve">Поставка и техническое обслуживание переносных средств пожаротушения (огнетушителей ОП 4) </v>
      </c>
      <c r="C49" s="38">
        <f>'перечень мероприятий'!E40</f>
        <v>5.9</v>
      </c>
      <c r="D49" s="37">
        <v>0</v>
      </c>
      <c r="E49" s="137" t="s">
        <v>79</v>
      </c>
      <c r="F49" s="118" t="s">
        <v>55</v>
      </c>
      <c r="G49" s="41"/>
      <c r="H49" s="41"/>
      <c r="I49" s="41">
        <v>10</v>
      </c>
      <c r="J49" s="74"/>
      <c r="K49" s="74"/>
    </row>
    <row r="50" spans="1:12" ht="44.25" customHeight="1">
      <c r="A50" s="93" t="s">
        <v>42</v>
      </c>
      <c r="B50" s="92" t="s">
        <v>131</v>
      </c>
      <c r="C50" s="94">
        <f>'перечень мероприятий'!E41</f>
        <v>8563.2939999999999</v>
      </c>
      <c r="D50" s="94">
        <v>0</v>
      </c>
      <c r="E50" s="137" t="s">
        <v>142</v>
      </c>
      <c r="F50" s="85" t="s">
        <v>52</v>
      </c>
      <c r="G50" s="85">
        <v>1</v>
      </c>
      <c r="H50" s="85">
        <v>1</v>
      </c>
      <c r="I50" s="85">
        <v>2</v>
      </c>
      <c r="J50" s="74">
        <v>1</v>
      </c>
      <c r="K50" s="74">
        <v>1</v>
      </c>
    </row>
    <row r="51" spans="1:12" ht="44.25" customHeight="1">
      <c r="A51" s="93" t="s">
        <v>162</v>
      </c>
      <c r="B51" s="92" t="s">
        <v>17</v>
      </c>
      <c r="C51" s="94">
        <f>'перечень мероприятий'!E42</f>
        <v>206</v>
      </c>
      <c r="D51" s="94">
        <v>0</v>
      </c>
      <c r="E51" s="137" t="s">
        <v>59</v>
      </c>
      <c r="F51" s="108" t="s">
        <v>74</v>
      </c>
      <c r="G51" s="108">
        <v>30</v>
      </c>
      <c r="H51" s="108">
        <v>30</v>
      </c>
      <c r="I51" s="108">
        <v>30</v>
      </c>
      <c r="J51" s="74">
        <v>30</v>
      </c>
      <c r="K51" s="74">
        <v>30</v>
      </c>
      <c r="L51" s="196"/>
    </row>
    <row r="52" spans="1:12" ht="44.25" customHeight="1">
      <c r="A52" s="113" t="s">
        <v>170</v>
      </c>
      <c r="B52" s="142" t="s">
        <v>176</v>
      </c>
      <c r="C52" s="127">
        <f>'перечень мероприятий'!E43</f>
        <v>2984.7</v>
      </c>
      <c r="D52" s="127">
        <v>0</v>
      </c>
      <c r="E52" s="127" t="s">
        <v>173</v>
      </c>
      <c r="F52" s="124" t="s">
        <v>52</v>
      </c>
      <c r="G52" s="128">
        <v>1</v>
      </c>
      <c r="H52" s="128" t="s">
        <v>53</v>
      </c>
      <c r="I52" s="128" t="s">
        <v>53</v>
      </c>
      <c r="J52" s="128" t="s">
        <v>53</v>
      </c>
      <c r="K52" s="189" t="s">
        <v>53</v>
      </c>
    </row>
    <row r="53" spans="1:12" ht="65.25" customHeight="1">
      <c r="A53" s="113" t="s">
        <v>183</v>
      </c>
      <c r="B53" s="142" t="s">
        <v>191</v>
      </c>
      <c r="C53" s="127">
        <v>0</v>
      </c>
      <c r="D53" s="127">
        <v>0</v>
      </c>
      <c r="E53" s="127" t="s">
        <v>185</v>
      </c>
      <c r="F53" s="149" t="s">
        <v>52</v>
      </c>
      <c r="G53" s="128" t="s">
        <v>186</v>
      </c>
      <c r="H53" s="128" t="s">
        <v>53</v>
      </c>
      <c r="I53" s="128" t="s">
        <v>53</v>
      </c>
      <c r="J53" s="128" t="s">
        <v>53</v>
      </c>
      <c r="K53" s="153" t="s">
        <v>53</v>
      </c>
    </row>
    <row r="54" spans="1:12" s="201" customFormat="1" ht="65.25" customHeight="1">
      <c r="A54" s="113" t="s">
        <v>198</v>
      </c>
      <c r="B54" s="142" t="s">
        <v>211</v>
      </c>
      <c r="C54" s="127">
        <f>'перечень мероприятий'!E45</f>
        <v>500</v>
      </c>
      <c r="D54" s="127">
        <v>0</v>
      </c>
      <c r="E54" s="127" t="s">
        <v>200</v>
      </c>
      <c r="F54" s="200" t="s">
        <v>52</v>
      </c>
      <c r="G54" s="128" t="s">
        <v>186</v>
      </c>
      <c r="H54" s="128" t="s">
        <v>186</v>
      </c>
      <c r="I54" s="128" t="s">
        <v>112</v>
      </c>
      <c r="J54" s="128" t="s">
        <v>186</v>
      </c>
      <c r="K54" s="199" t="s">
        <v>186</v>
      </c>
    </row>
    <row r="55" spans="1:12" ht="78.75" customHeight="1">
      <c r="A55" s="64" t="s">
        <v>121</v>
      </c>
      <c r="B55" s="141" t="s">
        <v>159</v>
      </c>
      <c r="C55" s="24">
        <f>C56</f>
        <v>0</v>
      </c>
      <c r="D55" s="9">
        <f>D56</f>
        <v>0</v>
      </c>
      <c r="E55" s="137"/>
      <c r="F55" s="41"/>
      <c r="G55" s="41"/>
      <c r="H55" s="41"/>
      <c r="I55" s="41"/>
      <c r="J55" s="74"/>
      <c r="K55" s="74"/>
    </row>
    <row r="56" spans="1:12" ht="61.5" customHeight="1">
      <c r="A56" s="25" t="s">
        <v>44</v>
      </c>
      <c r="B56" s="132" t="s">
        <v>114</v>
      </c>
      <c r="C56" s="48">
        <v>0</v>
      </c>
      <c r="D56" s="48">
        <v>0</v>
      </c>
      <c r="E56" s="137" t="s">
        <v>80</v>
      </c>
      <c r="F56" s="41" t="s">
        <v>52</v>
      </c>
      <c r="G56" s="78" t="s">
        <v>112</v>
      </c>
      <c r="H56" s="78" t="s">
        <v>112</v>
      </c>
      <c r="I56" s="41">
        <v>4</v>
      </c>
      <c r="J56" s="74">
        <v>4</v>
      </c>
      <c r="K56" s="74">
        <v>4</v>
      </c>
    </row>
    <row r="57" spans="1:12" ht="75" customHeight="1">
      <c r="A57" s="25" t="s">
        <v>113</v>
      </c>
      <c r="B57" s="132" t="s">
        <v>75</v>
      </c>
      <c r="C57" s="55">
        <v>0</v>
      </c>
      <c r="D57" s="55">
        <v>0</v>
      </c>
      <c r="E57" s="137" t="s">
        <v>80</v>
      </c>
      <c r="F57" s="54" t="s">
        <v>52</v>
      </c>
      <c r="G57" s="109" t="s">
        <v>163</v>
      </c>
      <c r="H57" s="109" t="s">
        <v>164</v>
      </c>
      <c r="I57" s="54">
        <v>6</v>
      </c>
      <c r="J57" s="74">
        <v>7</v>
      </c>
      <c r="K57" s="74">
        <v>8</v>
      </c>
    </row>
    <row r="58" spans="1:12" ht="75" customHeight="1">
      <c r="A58" s="117" t="s">
        <v>163</v>
      </c>
      <c r="B58" s="139" t="s">
        <v>172</v>
      </c>
      <c r="C58" s="105">
        <v>0</v>
      </c>
      <c r="D58" s="105">
        <v>0</v>
      </c>
      <c r="E58" s="105"/>
      <c r="F58" s="105"/>
      <c r="G58" s="105"/>
      <c r="H58" s="105"/>
      <c r="I58" s="105"/>
      <c r="J58" s="105"/>
      <c r="K58" s="105"/>
    </row>
    <row r="59" spans="1:12" ht="75" customHeight="1">
      <c r="A59" s="117" t="s">
        <v>165</v>
      </c>
      <c r="B59" s="146" t="s">
        <v>181</v>
      </c>
      <c r="C59" s="127">
        <v>0</v>
      </c>
      <c r="D59" s="127">
        <v>0</v>
      </c>
      <c r="E59" s="127" t="s">
        <v>80</v>
      </c>
      <c r="F59" s="127" t="s">
        <v>52</v>
      </c>
      <c r="G59" s="123">
        <v>1</v>
      </c>
      <c r="H59" s="150" t="s">
        <v>111</v>
      </c>
      <c r="I59" s="123">
        <v>2</v>
      </c>
      <c r="J59" s="150" t="s">
        <v>112</v>
      </c>
      <c r="K59" s="123">
        <v>3</v>
      </c>
    </row>
    <row r="60" spans="1:12" ht="75" customHeight="1">
      <c r="A60" s="117" t="s">
        <v>166</v>
      </c>
      <c r="B60" s="138" t="s">
        <v>179</v>
      </c>
      <c r="C60" s="127">
        <v>0</v>
      </c>
      <c r="D60" s="127">
        <v>0</v>
      </c>
      <c r="E60" s="127" t="s">
        <v>80</v>
      </c>
      <c r="F60" s="127" t="s">
        <v>52</v>
      </c>
      <c r="G60" s="130" t="s">
        <v>53</v>
      </c>
      <c r="H60" s="150" t="s">
        <v>111</v>
      </c>
      <c r="I60" s="150" t="s">
        <v>111</v>
      </c>
      <c r="J60" s="150" t="s">
        <v>112</v>
      </c>
      <c r="K60" s="150" t="s">
        <v>112</v>
      </c>
    </row>
    <row r="61" spans="1:12" ht="26.25" customHeight="1">
      <c r="A61" s="25"/>
      <c r="B61" s="135" t="s">
        <v>177</v>
      </c>
      <c r="C61" s="126">
        <f>C62</f>
        <v>37220.664000000004</v>
      </c>
      <c r="D61" s="126">
        <f>D62</f>
        <v>0</v>
      </c>
      <c r="E61" s="125"/>
      <c r="F61" s="125"/>
      <c r="G61" s="122"/>
      <c r="H61" s="122"/>
      <c r="I61" s="125"/>
      <c r="J61" s="74"/>
      <c r="K61" s="74"/>
    </row>
    <row r="62" spans="1:12" ht="18" customHeight="1">
      <c r="A62" s="284" t="s">
        <v>178</v>
      </c>
      <c r="B62" s="285"/>
      <c r="C62" s="9">
        <f>C19+C34+C55</f>
        <v>37220.664000000004</v>
      </c>
      <c r="D62" s="9">
        <v>0</v>
      </c>
      <c r="E62" s="63"/>
      <c r="F62" s="10"/>
      <c r="G62" s="10"/>
      <c r="H62" s="10"/>
      <c r="I62" s="10"/>
      <c r="J62" s="74"/>
      <c r="K62" s="74"/>
    </row>
    <row r="63" spans="1:12" ht="20.25" customHeight="1">
      <c r="A63" s="289"/>
      <c r="B63" s="290"/>
      <c r="C63" s="290"/>
      <c r="D63" s="290"/>
      <c r="E63" s="290"/>
      <c r="F63" s="290"/>
      <c r="G63" s="290"/>
      <c r="H63" s="290"/>
      <c r="I63" s="290"/>
      <c r="J63" s="290"/>
      <c r="K63" s="290"/>
    </row>
    <row r="64" spans="1:12" ht="15" customHeight="1">
      <c r="A64" s="290"/>
      <c r="B64" s="290"/>
      <c r="C64" s="290"/>
      <c r="D64" s="290"/>
      <c r="E64" s="290"/>
      <c r="F64" s="290"/>
      <c r="G64" s="290"/>
      <c r="H64" s="290"/>
      <c r="I64" s="290"/>
      <c r="J64" s="290"/>
      <c r="K64" s="290"/>
    </row>
    <row r="65" spans="1:11" ht="20.25" customHeight="1">
      <c r="A65" s="290"/>
      <c r="B65" s="290"/>
      <c r="C65" s="290"/>
      <c r="D65" s="290"/>
      <c r="E65" s="290"/>
      <c r="F65" s="290"/>
      <c r="G65" s="290"/>
      <c r="H65" s="290"/>
      <c r="I65" s="290"/>
      <c r="J65" s="290"/>
      <c r="K65" s="290"/>
    </row>
    <row r="66" spans="1:11" ht="11.25" customHeight="1">
      <c r="A66" s="290"/>
      <c r="B66" s="290"/>
      <c r="C66" s="290"/>
      <c r="D66" s="290"/>
      <c r="E66" s="290"/>
      <c r="F66" s="290"/>
      <c r="G66" s="290"/>
      <c r="H66" s="290"/>
      <c r="I66" s="290"/>
      <c r="J66" s="290"/>
      <c r="K66" s="290"/>
    </row>
    <row r="67" spans="1:11">
      <c r="A67" s="290"/>
      <c r="B67" s="290"/>
      <c r="C67" s="290"/>
      <c r="D67" s="290"/>
      <c r="E67" s="290"/>
      <c r="F67" s="290"/>
      <c r="G67" s="290"/>
      <c r="H67" s="290"/>
      <c r="I67" s="290"/>
      <c r="J67" s="290"/>
      <c r="K67" s="290"/>
    </row>
    <row r="68" spans="1:11" ht="15" customHeight="1">
      <c r="A68" s="290"/>
      <c r="B68" s="290"/>
      <c r="C68" s="290"/>
      <c r="D68" s="290"/>
      <c r="E68" s="290"/>
      <c r="F68" s="290"/>
      <c r="G68" s="290"/>
      <c r="H68" s="290"/>
      <c r="I68" s="290"/>
      <c r="J68" s="290"/>
      <c r="K68" s="290"/>
    </row>
    <row r="69" spans="1:11" ht="15" customHeight="1">
      <c r="A69" s="26"/>
      <c r="B69" s="26"/>
      <c r="C69" s="26"/>
      <c r="D69" s="26"/>
      <c r="E69" s="26"/>
      <c r="F69" s="26"/>
      <c r="G69" s="26"/>
      <c r="H69" s="26"/>
      <c r="I69" s="26"/>
    </row>
    <row r="70" spans="1:11">
      <c r="A70" s="26"/>
      <c r="B70" s="26"/>
      <c r="C70" s="26"/>
      <c r="D70" s="26"/>
      <c r="E70" s="26"/>
      <c r="F70" s="26"/>
      <c r="G70" s="26"/>
      <c r="H70" s="26"/>
      <c r="I70" s="26"/>
    </row>
    <row r="71" spans="1:11">
      <c r="A71" s="26"/>
      <c r="B71" s="26"/>
      <c r="C71" s="26"/>
      <c r="D71" s="26"/>
      <c r="E71" s="26"/>
      <c r="F71" s="26"/>
      <c r="G71" s="26"/>
      <c r="H71" s="26"/>
      <c r="I71" s="26"/>
    </row>
    <row r="72" spans="1:11">
      <c r="A72" s="26"/>
      <c r="B72" s="26"/>
      <c r="C72" s="26"/>
      <c r="D72" s="26"/>
      <c r="E72" s="26"/>
      <c r="F72" s="26"/>
      <c r="G72" s="26"/>
      <c r="H72" s="26"/>
      <c r="I72" s="26"/>
    </row>
    <row r="73" spans="1:11">
      <c r="A73" s="26"/>
      <c r="B73" s="26"/>
      <c r="C73" s="26"/>
      <c r="D73" s="26"/>
      <c r="E73" s="26"/>
      <c r="F73" s="26"/>
      <c r="G73" s="26"/>
      <c r="H73" s="26"/>
      <c r="I73" s="26"/>
    </row>
    <row r="74" spans="1:11">
      <c r="A74" s="26"/>
      <c r="B74" s="26"/>
      <c r="C74" s="26"/>
      <c r="D74" s="26"/>
      <c r="E74" s="26"/>
      <c r="F74" s="26"/>
      <c r="G74" s="26"/>
      <c r="H74" s="26"/>
      <c r="I74" s="26"/>
    </row>
    <row r="75" spans="1:11">
      <c r="A75" s="26"/>
      <c r="B75" s="26"/>
      <c r="C75" s="26"/>
      <c r="D75" s="26"/>
      <c r="E75" s="26"/>
      <c r="F75" s="26"/>
      <c r="G75" s="26"/>
      <c r="H75" s="26"/>
      <c r="I75" s="26"/>
    </row>
    <row r="76" spans="1:11">
      <c r="A76" s="26"/>
      <c r="B76" s="26"/>
      <c r="C76" s="26"/>
      <c r="D76" s="26"/>
      <c r="E76" s="26"/>
      <c r="F76" s="26"/>
      <c r="G76" s="26"/>
      <c r="H76" s="26"/>
      <c r="I76" s="26"/>
    </row>
    <row r="77" spans="1:11">
      <c r="A77" s="26"/>
      <c r="B77" s="26"/>
      <c r="C77" s="26"/>
      <c r="D77" s="26"/>
      <c r="E77" s="26"/>
      <c r="F77" s="26"/>
      <c r="G77" s="26"/>
      <c r="H77" s="26"/>
      <c r="I77" s="26"/>
    </row>
    <row r="78" spans="1:11">
      <c r="A78" s="26"/>
      <c r="B78" s="26"/>
      <c r="C78" s="26"/>
      <c r="D78" s="26"/>
      <c r="E78" s="26"/>
      <c r="F78" s="26"/>
      <c r="G78" s="26"/>
      <c r="H78" s="26"/>
      <c r="I78" s="26"/>
    </row>
    <row r="79" spans="1:11">
      <c r="A79" s="26"/>
      <c r="B79" s="26"/>
      <c r="C79" s="26"/>
      <c r="D79" s="26"/>
      <c r="E79" s="26"/>
      <c r="F79" s="26"/>
      <c r="G79" s="26"/>
      <c r="H79" s="26"/>
      <c r="I79" s="26"/>
    </row>
    <row r="80" spans="1:11">
      <c r="A80" s="26"/>
      <c r="B80" s="26"/>
      <c r="C80" s="26"/>
      <c r="D80" s="26"/>
      <c r="E80" s="26"/>
      <c r="F80" s="26"/>
      <c r="G80" s="26"/>
      <c r="H80" s="26"/>
      <c r="I80" s="26"/>
    </row>
    <row r="81" spans="1:9">
      <c r="A81" s="26"/>
      <c r="B81" s="26"/>
      <c r="C81" s="26"/>
      <c r="D81" s="26"/>
      <c r="E81" s="26"/>
      <c r="F81" s="26"/>
      <c r="G81" s="26"/>
      <c r="H81" s="26"/>
      <c r="I81" s="26"/>
    </row>
    <row r="82" spans="1:9">
      <c r="A82" s="26"/>
      <c r="B82" s="26"/>
      <c r="C82" s="26"/>
      <c r="D82" s="26"/>
      <c r="E82" s="26"/>
      <c r="F82" s="26"/>
      <c r="G82" s="26"/>
      <c r="H82" s="26"/>
      <c r="I82" s="26"/>
    </row>
    <row r="83" spans="1:9">
      <c r="A83" s="26"/>
      <c r="B83" s="26"/>
      <c r="C83" s="26"/>
      <c r="D83" s="26"/>
      <c r="E83" s="26"/>
      <c r="F83" s="26"/>
      <c r="G83" s="26"/>
      <c r="H83" s="26"/>
      <c r="I83" s="26"/>
    </row>
    <row r="84" spans="1:9">
      <c r="A84" s="26"/>
      <c r="B84" s="26"/>
      <c r="C84" s="26"/>
      <c r="D84" s="26"/>
      <c r="E84" s="26"/>
      <c r="F84" s="26"/>
      <c r="G84" s="26"/>
      <c r="H84" s="26"/>
      <c r="I84" s="26"/>
    </row>
    <row r="85" spans="1:9">
      <c r="A85" s="26"/>
      <c r="B85" s="26"/>
      <c r="C85" s="26"/>
      <c r="D85" s="26"/>
      <c r="E85" s="26"/>
      <c r="F85" s="26"/>
      <c r="G85" s="26"/>
      <c r="H85" s="26"/>
      <c r="I85" s="26"/>
    </row>
    <row r="86" spans="1:9">
      <c r="A86" s="26"/>
      <c r="B86" s="26"/>
      <c r="C86" s="26"/>
      <c r="D86" s="26"/>
      <c r="E86" s="26"/>
      <c r="F86" s="26"/>
      <c r="G86" s="26"/>
      <c r="H86" s="26"/>
      <c r="I86" s="26"/>
    </row>
    <row r="87" spans="1:9">
      <c r="A87" s="26"/>
      <c r="B87" s="26"/>
      <c r="C87" s="26"/>
      <c r="D87" s="26"/>
      <c r="E87" s="26"/>
      <c r="F87" s="26"/>
      <c r="G87" s="26"/>
      <c r="H87" s="26"/>
      <c r="I87" s="26"/>
    </row>
    <row r="88" spans="1:9">
      <c r="A88" s="26"/>
      <c r="B88" s="26"/>
      <c r="C88" s="26"/>
      <c r="D88" s="26"/>
      <c r="E88" s="26"/>
      <c r="F88" s="26"/>
      <c r="G88" s="26"/>
      <c r="H88" s="26"/>
      <c r="I88" s="26"/>
    </row>
    <row r="89" spans="1:9">
      <c r="A89" s="26"/>
      <c r="B89" s="26"/>
      <c r="C89" s="26"/>
      <c r="D89" s="26"/>
      <c r="E89" s="26"/>
      <c r="F89" s="26"/>
      <c r="G89" s="26"/>
      <c r="H89" s="26"/>
      <c r="I89" s="26"/>
    </row>
    <row r="90" spans="1:9">
      <c r="A90" s="26"/>
      <c r="B90" s="26"/>
      <c r="C90" s="26"/>
      <c r="D90" s="26"/>
      <c r="E90" s="26"/>
      <c r="F90" s="26"/>
      <c r="G90" s="26"/>
      <c r="H90" s="26"/>
      <c r="I90" s="26"/>
    </row>
    <row r="91" spans="1:9">
      <c r="A91" s="26"/>
      <c r="B91" s="26"/>
      <c r="C91" s="26"/>
      <c r="D91" s="26"/>
      <c r="E91" s="26"/>
      <c r="F91" s="26"/>
      <c r="G91" s="26"/>
      <c r="H91" s="26"/>
      <c r="I91" s="26"/>
    </row>
    <row r="92" spans="1:9">
      <c r="A92" s="26"/>
      <c r="B92" s="26"/>
      <c r="C92" s="26"/>
      <c r="D92" s="26"/>
      <c r="E92" s="26"/>
      <c r="F92" s="26"/>
      <c r="G92" s="26"/>
      <c r="H92" s="26"/>
      <c r="I92" s="26"/>
    </row>
    <row r="93" spans="1:9">
      <c r="A93" s="26"/>
      <c r="B93" s="26"/>
      <c r="C93" s="26"/>
      <c r="D93" s="26"/>
      <c r="E93" s="26"/>
      <c r="F93" s="26"/>
      <c r="G93" s="26"/>
      <c r="H93" s="26"/>
      <c r="I93" s="26"/>
    </row>
    <row r="94" spans="1:9">
      <c r="A94" s="26"/>
      <c r="B94" s="26"/>
      <c r="C94" s="26"/>
      <c r="D94" s="26"/>
      <c r="E94" s="26"/>
      <c r="F94" s="26"/>
      <c r="G94" s="26"/>
      <c r="H94" s="26"/>
      <c r="I94" s="26"/>
    </row>
    <row r="95" spans="1:9">
      <c r="A95" s="26"/>
      <c r="B95" s="26"/>
      <c r="C95" s="26"/>
      <c r="D95" s="26"/>
      <c r="E95" s="26"/>
      <c r="F95" s="26"/>
      <c r="G95" s="26"/>
      <c r="H95" s="26"/>
      <c r="I95" s="26"/>
    </row>
    <row r="96" spans="1:9">
      <c r="A96" s="26"/>
      <c r="B96" s="26"/>
      <c r="C96" s="26"/>
      <c r="D96" s="26"/>
      <c r="E96" s="26"/>
      <c r="F96" s="26"/>
      <c r="G96" s="26"/>
      <c r="H96" s="26"/>
      <c r="I96" s="26"/>
    </row>
    <row r="97" spans="1:9">
      <c r="A97" s="26"/>
      <c r="B97" s="26"/>
      <c r="C97" s="26"/>
      <c r="D97" s="26"/>
      <c r="E97" s="26"/>
      <c r="F97" s="26"/>
      <c r="G97" s="26"/>
      <c r="H97" s="26"/>
      <c r="I97" s="26"/>
    </row>
    <row r="98" spans="1:9">
      <c r="A98" s="26"/>
      <c r="B98" s="26"/>
      <c r="C98" s="26"/>
      <c r="D98" s="26"/>
      <c r="E98" s="26"/>
      <c r="F98" s="26"/>
      <c r="G98" s="26"/>
      <c r="H98" s="26"/>
      <c r="I98" s="26"/>
    </row>
  </sheetData>
  <dataConsolidate/>
  <mergeCells count="72">
    <mergeCell ref="A63:K68"/>
    <mergeCell ref="E28:E30"/>
    <mergeCell ref="F28:F30"/>
    <mergeCell ref="G28:G30"/>
    <mergeCell ref="H28:H30"/>
    <mergeCell ref="I28:I30"/>
    <mergeCell ref="J28:J30"/>
    <mergeCell ref="K28:K30"/>
    <mergeCell ref="C35:C36"/>
    <mergeCell ref="B45:B46"/>
    <mergeCell ref="C45:C46"/>
    <mergeCell ref="D45:D46"/>
    <mergeCell ref="A43:A44"/>
    <mergeCell ref="B39:B41"/>
    <mergeCell ref="A45:A46"/>
    <mergeCell ref="D39:D41"/>
    <mergeCell ref="A62:B62"/>
    <mergeCell ref="A28:A30"/>
    <mergeCell ref="A37:A38"/>
    <mergeCell ref="C43:C44"/>
    <mergeCell ref="D43:D44"/>
    <mergeCell ref="B43:B44"/>
    <mergeCell ref="A35:A36"/>
    <mergeCell ref="D35:D36"/>
    <mergeCell ref="C37:C38"/>
    <mergeCell ref="D37:D38"/>
    <mergeCell ref="B37:B38"/>
    <mergeCell ref="B35:B36"/>
    <mergeCell ref="F9:J9"/>
    <mergeCell ref="G39:G40"/>
    <mergeCell ref="H39:H40"/>
    <mergeCell ref="I39:I40"/>
    <mergeCell ref="A18:I18"/>
    <mergeCell ref="A24:A25"/>
    <mergeCell ref="B24:B25"/>
    <mergeCell ref="A26:A27"/>
    <mergeCell ref="E39:E40"/>
    <mergeCell ref="G15:K15"/>
    <mergeCell ref="J39:J40"/>
    <mergeCell ref="K39:K40"/>
    <mergeCell ref="F39:F40"/>
    <mergeCell ref="B26:B27"/>
    <mergeCell ref="A39:A41"/>
    <mergeCell ref="C39:C41"/>
    <mergeCell ref="C26:C27"/>
    <mergeCell ref="D26:D27"/>
    <mergeCell ref="B28:B30"/>
    <mergeCell ref="C28:C30"/>
    <mergeCell ref="D28:D30"/>
    <mergeCell ref="A20:A22"/>
    <mergeCell ref="B20:B22"/>
    <mergeCell ref="C20:C22"/>
    <mergeCell ref="C24:C25"/>
    <mergeCell ref="D20:D22"/>
    <mergeCell ref="D24:D25"/>
    <mergeCell ref="F1:J1"/>
    <mergeCell ref="F3:J3"/>
    <mergeCell ref="F8:J8"/>
    <mergeCell ref="F2:J2"/>
    <mergeCell ref="F4:J4"/>
    <mergeCell ref="F6:K6"/>
    <mergeCell ref="F7:K7"/>
    <mergeCell ref="C15:D15"/>
    <mergeCell ref="A15:A16"/>
    <mergeCell ref="E15:E16"/>
    <mergeCell ref="E10:I10"/>
    <mergeCell ref="E11:K11"/>
    <mergeCell ref="E12:J12"/>
    <mergeCell ref="A14:I14"/>
    <mergeCell ref="A13:I13"/>
    <mergeCell ref="F15:F16"/>
    <mergeCell ref="B15:B16"/>
  </mergeCells>
  <phoneticPr fontId="9" type="noConversion"/>
  <pageMargins left="0.93" right="0.25" top="0.75" bottom="0.75" header="0.32" footer="0.3"/>
  <pageSetup paperSize="9" scale="90" orientation="landscape" r:id="rId1"/>
</worksheet>
</file>

<file path=xl/worksheets/sheet3.xml><?xml version="1.0" encoding="utf-8"?>
<worksheet xmlns="http://schemas.openxmlformats.org/spreadsheetml/2006/main" xmlns:r="http://schemas.openxmlformats.org/officeDocument/2006/relationships">
  <dimension ref="A1:L33"/>
  <sheetViews>
    <sheetView topLeftCell="A22" workbookViewId="0">
      <selection activeCell="G6" sqref="G6:L6"/>
    </sheetView>
  </sheetViews>
  <sheetFormatPr defaultRowHeight="15"/>
  <cols>
    <col min="1" max="1" width="55.28515625" customWidth="1"/>
    <col min="2" max="2" width="8.28515625" customWidth="1"/>
    <col min="3" max="3" width="13" customWidth="1"/>
    <col min="4" max="4" width="8.5703125" customWidth="1"/>
    <col min="5" max="5" width="13" customWidth="1"/>
    <col min="6" max="6" width="8" customWidth="1"/>
    <col min="7" max="7" width="9.28515625" customWidth="1"/>
    <col min="8" max="8" width="6.7109375" customWidth="1"/>
    <col min="9" max="9" width="10" customWidth="1"/>
    <col min="10" max="10" width="9.42578125" customWidth="1"/>
    <col min="11" max="11" width="7.42578125" customWidth="1"/>
    <col min="12" max="12" width="10.7109375" customWidth="1"/>
  </cols>
  <sheetData>
    <row r="1" spans="1:12" ht="18" customHeight="1">
      <c r="E1" s="213"/>
      <c r="F1" s="213"/>
      <c r="G1" s="260" t="s">
        <v>219</v>
      </c>
      <c r="H1" s="260"/>
      <c r="I1" s="260"/>
      <c r="J1" s="260"/>
      <c r="K1" s="260"/>
      <c r="L1" s="260"/>
    </row>
    <row r="2" spans="1:12" ht="14.25" customHeight="1">
      <c r="E2" s="213"/>
      <c r="F2" s="213"/>
      <c r="G2" s="260" t="s">
        <v>154</v>
      </c>
      <c r="H2" s="260"/>
      <c r="I2" s="260"/>
      <c r="J2" s="260"/>
      <c r="K2" s="260"/>
      <c r="L2" s="260"/>
    </row>
    <row r="3" spans="1:12" ht="17.25" customHeight="1">
      <c r="E3" s="213"/>
      <c r="F3" s="213"/>
      <c r="G3" s="260" t="s">
        <v>155</v>
      </c>
      <c r="H3" s="260"/>
      <c r="I3" s="260"/>
      <c r="J3" s="260"/>
      <c r="K3" s="260"/>
      <c r="L3" s="260"/>
    </row>
    <row r="4" spans="1:12" ht="15.75" customHeight="1">
      <c r="E4" s="213"/>
      <c r="F4" s="213"/>
      <c r="G4" s="260" t="s">
        <v>208</v>
      </c>
      <c r="H4" s="260"/>
      <c r="I4" s="260"/>
      <c r="J4" s="260"/>
      <c r="K4" s="260"/>
      <c r="L4" s="260"/>
    </row>
    <row r="5" spans="1:12" ht="18.75" customHeight="1">
      <c r="A5" s="35"/>
      <c r="B5" s="35"/>
      <c r="C5" s="35"/>
      <c r="D5" s="35"/>
      <c r="E5" s="212" t="s">
        <v>220</v>
      </c>
      <c r="F5" s="212"/>
      <c r="G5" s="301" t="s">
        <v>218</v>
      </c>
      <c r="H5" s="301"/>
      <c r="I5" s="301"/>
      <c r="J5" s="301"/>
      <c r="K5" s="301"/>
      <c r="L5" s="301"/>
    </row>
    <row r="6" spans="1:12" ht="18" customHeight="1">
      <c r="A6" s="35"/>
      <c r="B6" s="35"/>
      <c r="C6" s="35"/>
      <c r="D6" s="35"/>
      <c r="E6" s="209" t="s">
        <v>196</v>
      </c>
      <c r="F6" s="209"/>
      <c r="G6" s="313" t="s">
        <v>197</v>
      </c>
      <c r="H6" s="313"/>
      <c r="I6" s="313"/>
      <c r="J6" s="313"/>
      <c r="K6" s="313"/>
      <c r="L6" s="313"/>
    </row>
    <row r="7" spans="1:12" ht="17.25" customHeight="1">
      <c r="A7" s="35"/>
      <c r="B7" s="35"/>
      <c r="C7" s="35"/>
      <c r="D7" s="35"/>
      <c r="E7" s="212" t="s">
        <v>195</v>
      </c>
      <c r="F7" s="211"/>
      <c r="G7" s="303" t="s">
        <v>134</v>
      </c>
      <c r="H7" s="303"/>
      <c r="I7" s="303"/>
      <c r="J7" s="303"/>
      <c r="K7" s="303"/>
      <c r="L7" s="303"/>
    </row>
    <row r="8" spans="1:12" ht="2.25" customHeight="1">
      <c r="A8" s="35"/>
      <c r="B8" s="35"/>
      <c r="C8" s="35"/>
      <c r="D8" s="35"/>
      <c r="E8" s="300" t="s">
        <v>147</v>
      </c>
      <c r="F8" s="257"/>
      <c r="G8" s="257"/>
      <c r="H8" s="257"/>
      <c r="I8" s="257"/>
      <c r="J8" s="257"/>
    </row>
    <row r="9" spans="1:12" ht="3" customHeight="1">
      <c r="A9" s="35"/>
      <c r="B9" s="35"/>
      <c r="C9" s="35"/>
      <c r="D9" s="35"/>
      <c r="E9" s="301"/>
      <c r="F9" s="303"/>
      <c r="G9" s="303"/>
      <c r="H9" s="303"/>
      <c r="I9" s="303"/>
      <c r="J9" s="303"/>
    </row>
    <row r="10" spans="1:12" ht="14.25" hidden="1" customHeight="1">
      <c r="A10" s="35"/>
      <c r="B10" s="35"/>
      <c r="C10" s="35"/>
      <c r="D10" s="35"/>
      <c r="E10" s="301" t="s">
        <v>148</v>
      </c>
      <c r="F10" s="301"/>
      <c r="G10" s="301"/>
      <c r="H10" s="301"/>
      <c r="I10" s="301"/>
      <c r="J10" s="301"/>
    </row>
    <row r="11" spans="1:12" ht="10.5" hidden="1" customHeight="1">
      <c r="A11" s="35"/>
      <c r="B11" s="35"/>
      <c r="C11" s="35"/>
      <c r="D11" s="35"/>
      <c r="E11" s="301"/>
      <c r="F11" s="301"/>
      <c r="G11" s="301"/>
      <c r="H11" s="301"/>
      <c r="I11" s="301"/>
      <c r="J11" s="301"/>
    </row>
    <row r="12" spans="1:12" ht="11.25" hidden="1" customHeight="1">
      <c r="A12" s="35"/>
      <c r="B12" s="35"/>
      <c r="C12" s="35"/>
      <c r="D12" s="35"/>
      <c r="E12" s="301" t="s">
        <v>149</v>
      </c>
      <c r="F12" s="301"/>
      <c r="G12" s="301"/>
      <c r="H12" s="301"/>
      <c r="I12" s="301"/>
      <c r="J12" s="301"/>
    </row>
    <row r="13" spans="1:12">
      <c r="A13" s="305" t="s">
        <v>82</v>
      </c>
      <c r="B13" s="305"/>
      <c r="C13" s="305"/>
      <c r="D13" s="305"/>
      <c r="E13" s="305"/>
      <c r="F13" s="305"/>
      <c r="G13" s="305"/>
      <c r="H13" s="305"/>
      <c r="I13" s="305"/>
      <c r="J13" s="305"/>
      <c r="K13" s="305"/>
      <c r="L13" s="305"/>
    </row>
    <row r="14" spans="1:12" ht="15.75">
      <c r="A14" s="302" t="s">
        <v>83</v>
      </c>
      <c r="B14" s="302"/>
      <c r="C14" s="302"/>
      <c r="D14" s="302"/>
      <c r="E14" s="302"/>
      <c r="F14" s="302"/>
      <c r="G14" s="302"/>
      <c r="H14" s="302"/>
      <c r="I14" s="302"/>
      <c r="J14" s="302"/>
      <c r="K14" s="302"/>
      <c r="L14" s="302"/>
    </row>
    <row r="15" spans="1:12" ht="15.75">
      <c r="A15" s="304" t="s">
        <v>136</v>
      </c>
      <c r="B15" s="304"/>
      <c r="C15" s="304"/>
      <c r="D15" s="304"/>
      <c r="E15" s="304"/>
      <c r="F15" s="304"/>
      <c r="G15" s="304"/>
      <c r="H15" s="304"/>
      <c r="I15" s="304"/>
      <c r="J15" s="304"/>
      <c r="K15" s="304"/>
      <c r="L15" s="304"/>
    </row>
    <row r="16" spans="1:12" ht="3" customHeight="1">
      <c r="A16" s="12"/>
      <c r="B16" s="12"/>
      <c r="C16" s="12"/>
      <c r="D16" s="12"/>
      <c r="E16" s="12"/>
      <c r="F16" s="12"/>
      <c r="G16" s="12"/>
      <c r="H16" s="12"/>
      <c r="I16" s="12"/>
      <c r="J16" s="12"/>
    </row>
    <row r="17" spans="1:12">
      <c r="A17" s="255" t="s">
        <v>84</v>
      </c>
      <c r="B17" s="312" t="s">
        <v>85</v>
      </c>
      <c r="C17" s="255" t="s">
        <v>86</v>
      </c>
      <c r="D17" s="255" t="s">
        <v>87</v>
      </c>
      <c r="E17" s="255" t="s">
        <v>88</v>
      </c>
      <c r="F17" s="255"/>
      <c r="G17" s="277" t="s">
        <v>89</v>
      </c>
      <c r="H17" s="278"/>
      <c r="I17" s="278"/>
      <c r="J17" s="278"/>
      <c r="K17" s="279"/>
      <c r="L17" s="280"/>
    </row>
    <row r="18" spans="1:12" ht="24" customHeight="1">
      <c r="A18" s="255"/>
      <c r="B18" s="312"/>
      <c r="C18" s="255"/>
      <c r="D18" s="255"/>
      <c r="E18" s="255" t="s">
        <v>90</v>
      </c>
      <c r="F18" s="255" t="s">
        <v>91</v>
      </c>
      <c r="G18" s="255" t="s">
        <v>92</v>
      </c>
      <c r="H18" s="277" t="s">
        <v>93</v>
      </c>
      <c r="I18" s="278"/>
      <c r="J18" s="278"/>
      <c r="K18" s="279"/>
      <c r="L18" s="280"/>
    </row>
    <row r="19" spans="1:12" ht="78.75" customHeight="1">
      <c r="A19" s="255"/>
      <c r="B19" s="312"/>
      <c r="C19" s="255"/>
      <c r="D19" s="255"/>
      <c r="E19" s="255"/>
      <c r="F19" s="255"/>
      <c r="G19" s="255"/>
      <c r="H19" s="69" t="s">
        <v>125</v>
      </c>
      <c r="I19" s="69" t="s">
        <v>126</v>
      </c>
      <c r="J19" s="69" t="s">
        <v>127</v>
      </c>
      <c r="K19" s="74" t="s">
        <v>128</v>
      </c>
      <c r="L19" s="74" t="s">
        <v>129</v>
      </c>
    </row>
    <row r="20" spans="1:12" ht="11.25" customHeight="1">
      <c r="A20" s="14">
        <v>1</v>
      </c>
      <c r="B20" s="14">
        <v>2</v>
      </c>
      <c r="C20" s="14">
        <v>3</v>
      </c>
      <c r="D20" s="14">
        <v>4</v>
      </c>
      <c r="E20" s="14">
        <v>5</v>
      </c>
      <c r="F20" s="14">
        <v>6</v>
      </c>
      <c r="G20" s="14">
        <v>7</v>
      </c>
      <c r="H20" s="14">
        <v>8</v>
      </c>
      <c r="I20" s="14">
        <v>9</v>
      </c>
      <c r="J20" s="14">
        <v>10</v>
      </c>
      <c r="K20" s="52"/>
      <c r="L20" s="52"/>
    </row>
    <row r="21" spans="1:12" ht="27.75" customHeight="1">
      <c r="A21" s="306" t="s">
        <v>160</v>
      </c>
      <c r="B21" s="307"/>
      <c r="C21" s="307"/>
      <c r="D21" s="307"/>
      <c r="E21" s="307"/>
      <c r="F21" s="307"/>
      <c r="G21" s="307"/>
      <c r="H21" s="307"/>
      <c r="I21" s="307"/>
      <c r="J21" s="308"/>
      <c r="K21" s="52"/>
      <c r="L21" s="52"/>
    </row>
    <row r="22" spans="1:12" ht="194.25" customHeight="1">
      <c r="A22" s="97" t="s">
        <v>210</v>
      </c>
      <c r="B22" s="98" t="s">
        <v>130</v>
      </c>
      <c r="C22" s="98"/>
      <c r="D22" s="98" t="s">
        <v>94</v>
      </c>
      <c r="E22" s="99"/>
      <c r="F22" s="99"/>
      <c r="G22" s="99">
        <f>H22+I22+J22+K22+L22</f>
        <v>3176.4</v>
      </c>
      <c r="H22" s="99">
        <v>363</v>
      </c>
      <c r="I22" s="99">
        <v>543.4</v>
      </c>
      <c r="J22" s="99">
        <f>600+400</f>
        <v>1000</v>
      </c>
      <c r="K22" s="83">
        <v>620</v>
      </c>
      <c r="L22" s="83">
        <v>650</v>
      </c>
    </row>
    <row r="23" spans="1:12" ht="14.25" customHeight="1">
      <c r="A23" s="100" t="s">
        <v>19</v>
      </c>
      <c r="B23" s="98"/>
      <c r="C23" s="98"/>
      <c r="D23" s="98"/>
      <c r="E23" s="99"/>
      <c r="F23" s="99"/>
      <c r="G23" s="99">
        <f>H23+I23+J23+K23+L23</f>
        <v>3301.3</v>
      </c>
      <c r="H23" s="101">
        <f>H22</f>
        <v>363</v>
      </c>
      <c r="I23" s="102">
        <v>668.3</v>
      </c>
      <c r="J23" s="101">
        <f>J22</f>
        <v>1000</v>
      </c>
      <c r="K23" s="84">
        <f>K22</f>
        <v>620</v>
      </c>
      <c r="L23" s="84">
        <f>L22</f>
        <v>650</v>
      </c>
    </row>
    <row r="24" spans="1:12" ht="30.75" customHeight="1">
      <c r="A24" s="309" t="s">
        <v>161</v>
      </c>
      <c r="B24" s="310"/>
      <c r="C24" s="310"/>
      <c r="D24" s="310"/>
      <c r="E24" s="310"/>
      <c r="F24" s="310"/>
      <c r="G24" s="310"/>
      <c r="H24" s="310"/>
      <c r="I24" s="310"/>
      <c r="J24" s="310"/>
      <c r="K24" s="310"/>
      <c r="L24" s="311"/>
    </row>
    <row r="25" spans="1:12" ht="66.75" customHeight="1">
      <c r="A25" s="103" t="s">
        <v>153</v>
      </c>
      <c r="B25" s="81" t="s">
        <v>130</v>
      </c>
      <c r="C25" s="104"/>
      <c r="D25" s="82" t="s">
        <v>94</v>
      </c>
      <c r="E25" s="104"/>
      <c r="F25" s="104"/>
      <c r="G25" s="131">
        <f>H25+I25+J25+K25+L25</f>
        <v>7074.1</v>
      </c>
      <c r="H25" s="83">
        <v>1108.7</v>
      </c>
      <c r="I25" s="191">
        <v>1280.4000000000001</v>
      </c>
      <c r="J25" s="83">
        <v>1495</v>
      </c>
      <c r="K25" s="83">
        <v>1560</v>
      </c>
      <c r="L25" s="83">
        <v>1630</v>
      </c>
    </row>
    <row r="26" spans="1:12" ht="13.5" customHeight="1">
      <c r="A26" s="42" t="s">
        <v>141</v>
      </c>
      <c r="B26" s="43"/>
      <c r="C26" s="43"/>
      <c r="D26" s="43"/>
      <c r="E26" s="44"/>
      <c r="F26" s="44"/>
      <c r="G26" s="44">
        <f t="shared" ref="G26:L26" si="0">G25</f>
        <v>7074.1</v>
      </c>
      <c r="H26" s="44">
        <f t="shared" si="0"/>
        <v>1108.7</v>
      </c>
      <c r="I26" s="156">
        <v>1280.3900000000001</v>
      </c>
      <c r="J26" s="44">
        <f t="shared" si="0"/>
        <v>1495</v>
      </c>
      <c r="K26" s="84">
        <f t="shared" si="0"/>
        <v>1560</v>
      </c>
      <c r="L26" s="84">
        <f t="shared" si="0"/>
        <v>1630</v>
      </c>
    </row>
    <row r="27" spans="1:12">
      <c r="A27" s="15" t="s">
        <v>95</v>
      </c>
      <c r="B27" s="17"/>
      <c r="C27" s="17"/>
      <c r="D27" s="15"/>
      <c r="E27" s="16"/>
      <c r="F27" s="18"/>
      <c r="G27" s="18">
        <f t="shared" ref="G27:L27" si="1">G23+G26</f>
        <v>10375.400000000001</v>
      </c>
      <c r="H27" s="19">
        <f t="shared" si="1"/>
        <v>1471.7</v>
      </c>
      <c r="I27" s="157">
        <f t="shared" si="1"/>
        <v>1948.69</v>
      </c>
      <c r="J27" s="19">
        <f t="shared" si="1"/>
        <v>2495</v>
      </c>
      <c r="K27" s="155">
        <f t="shared" si="1"/>
        <v>2180</v>
      </c>
      <c r="L27" s="155">
        <f t="shared" si="1"/>
        <v>2280</v>
      </c>
    </row>
    <row r="28" spans="1:12" ht="10.5" customHeight="1">
      <c r="A28" s="12"/>
      <c r="B28" s="12"/>
      <c r="C28" s="12"/>
      <c r="D28" s="20"/>
      <c r="E28" s="20"/>
      <c r="F28" s="20"/>
      <c r="G28" s="20"/>
      <c r="H28" s="20"/>
      <c r="I28" s="20"/>
      <c r="J28" s="20"/>
    </row>
    <row r="29" spans="1:12" ht="12" customHeight="1">
      <c r="A29" s="11"/>
      <c r="I29" s="12"/>
      <c r="J29" s="21"/>
    </row>
    <row r="30" spans="1:12" ht="15.6" customHeight="1">
      <c r="A30" s="299"/>
      <c r="B30" s="299"/>
      <c r="C30" s="299"/>
      <c r="D30" s="299"/>
      <c r="E30" s="299"/>
      <c r="F30" s="299"/>
      <c r="G30" s="299"/>
      <c r="H30" s="299"/>
      <c r="I30" s="299"/>
      <c r="J30" s="299"/>
      <c r="K30" s="299"/>
      <c r="L30" s="299"/>
    </row>
    <row r="31" spans="1:12" ht="15.6" customHeight="1">
      <c r="A31" s="299"/>
      <c r="B31" s="299"/>
      <c r="C31" s="299"/>
      <c r="D31" s="299"/>
      <c r="E31" s="299"/>
      <c r="F31" s="299"/>
      <c r="G31" s="299"/>
      <c r="H31" s="299"/>
      <c r="I31" s="299"/>
      <c r="J31" s="299"/>
      <c r="K31" s="299"/>
      <c r="L31" s="299"/>
    </row>
    <row r="33" spans="1:1">
      <c r="A33" s="195" t="s">
        <v>194</v>
      </c>
    </row>
  </sheetData>
  <mergeCells count="27">
    <mergeCell ref="G7:L7"/>
    <mergeCell ref="G5:L5"/>
    <mergeCell ref="H18:L18"/>
    <mergeCell ref="G17:L17"/>
    <mergeCell ref="A24:L24"/>
    <mergeCell ref="A17:A19"/>
    <mergeCell ref="B17:B19"/>
    <mergeCell ref="C17:C19"/>
    <mergeCell ref="D17:D19"/>
    <mergeCell ref="E17:F17"/>
    <mergeCell ref="E18:E19"/>
    <mergeCell ref="F18:F19"/>
    <mergeCell ref="G18:G19"/>
    <mergeCell ref="A30:L31"/>
    <mergeCell ref="G1:L1"/>
    <mergeCell ref="G2:L2"/>
    <mergeCell ref="G3:L3"/>
    <mergeCell ref="G4:L4"/>
    <mergeCell ref="G6:L6"/>
    <mergeCell ref="A14:L14"/>
    <mergeCell ref="E9:J9"/>
    <mergeCell ref="E10:J11"/>
    <mergeCell ref="E12:J12"/>
    <mergeCell ref="E8:J8"/>
    <mergeCell ref="A15:L15"/>
    <mergeCell ref="A13:L13"/>
    <mergeCell ref="A21:J21"/>
  </mergeCells>
  <phoneticPr fontId="9" type="noConversion"/>
  <pageMargins left="0.51181102362204722" right="0.23622047244094491"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перечень мероприятий</vt:lpstr>
      <vt:lpstr>перечень результатов</vt:lpstr>
      <vt:lpstr>адресный перечень</vt:lpstr>
      <vt:lpstr>Лист1</vt:lpstr>
      <vt:lpstr>'адресный перечень'!Область_печати</vt:lpstr>
      <vt:lpstr>'перечень мероприятий'!Область_печати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Белобоков</dc:creator>
  <cp:lastModifiedBy>1СЭД</cp:lastModifiedBy>
  <cp:lastPrinted>2025-06-18T10:29:02Z</cp:lastPrinted>
  <dcterms:created xsi:type="dcterms:W3CDTF">2019-09-27T07:21:04Z</dcterms:created>
  <dcterms:modified xsi:type="dcterms:W3CDTF">2025-06-18T10:30:07Z</dcterms:modified>
</cp:coreProperties>
</file>